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1.9" sheetId="11" r:id="rId11"/>
    <sheet name="D.2.2.1" sheetId="12" r:id="rId12"/>
    <sheet name="D.2.2.4" sheetId="13" r:id="rId13"/>
    <sheet name="D.2.2.5" sheetId="14" r:id="rId14"/>
    <sheet name="D.2.2.6" sheetId="15" r:id="rId15"/>
    <sheet name="D.2.3.6" sheetId="16" r:id="rId16"/>
    <sheet name="D.2.3.8" sheetId="17" r:id="rId17"/>
    <sheet name="D.2.4.1" sheetId="18" r:id="rId18"/>
    <sheet name="SO 90-90" sheetId="19" r:id="rId19"/>
    <sheet name="SO 98-98" sheetId="20" r:id="rId20"/>
  </sheets>
  <definedNames/>
  <calcPr/>
  <webPublishing/>
</workbook>
</file>

<file path=xl/sharedStrings.xml><?xml version="1.0" encoding="utf-8"?>
<sst xmlns="http://schemas.openxmlformats.org/spreadsheetml/2006/main" count="33222" uniqueCount="5451">
  <si>
    <t>Aspe</t>
  </si>
  <si>
    <t>Rekapitulace ceny</t>
  </si>
  <si>
    <t>20068</t>
  </si>
  <si>
    <t>Rekonstrukce žst. Rožnov pod Radhoštěm  SOUTĚŽ</t>
  </si>
  <si>
    <t>ZŘ_č4</t>
  </si>
  <si>
    <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</si>
  <si>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</si>
  <si>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</si>
  <si>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</si>
  <si>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</si>
  <si>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</si>
  <si>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</si>
  <si>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</si>
  <si>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</si>
  <si>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</si>
  <si>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</si>
  <si>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</si>
  <si>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</si>
  <si>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</si>
  <si>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</si>
  <si>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</si>
  <si>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</si>
  <si>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</si>
  <si>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</si>
  <si>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</si>
  <si>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</si>
  <si>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</si>
  <si>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</si>
  <si>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</si>
  <si>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</si>
  <si>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</si>
  <si>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</si>
  <si>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</si>
  <si>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</si>
  <si>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</si>
  <si>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</si>
  <si>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</si>
  <si>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</si>
  <si>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</si>
  <si>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</si>
  <si>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</si>
  <si>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</si>
  <si>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</si>
  <si>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</si>
  <si>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</si>
  <si>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</si>
  <si>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</si>
  <si>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01-01-11A</t>
  </si>
  <si>
    <t>Žst. Rožnov p. R., úprava SZZ</t>
  </si>
  <si>
    <t>SD</t>
  </si>
  <si>
    <t>100</t>
  </si>
  <si>
    <t>ZEMNÍ PRÁCE</t>
  </si>
  <si>
    <t>P</t>
  </si>
  <si>
    <t>1</t>
  </si>
  <si>
    <t>13293</t>
  </si>
  <si>
    <t>HLOUBENÍ RÝH ŠÍŘ DO 2M PAŽ I NEPAŽ TŘ. III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</si>
  <si>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</si>
  <si>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</si>
  <si>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</si>
  <si>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</si>
  <si>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</si>
  <si>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</si>
  <si>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</si>
  <si>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</si>
  <si>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OTSKP 2019</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</si>
  <si>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</si>
  <si>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</si>
  <si>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</si>
  <si>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</si>
  <si>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</si>
  <si>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</si>
  <si>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</si>
  <si>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</si>
  <si>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</si>
  <si>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</si>
  <si>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</si>
  <si>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</si>
  <si>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17</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</si>
  <si>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</si>
  <si>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</si>
  <si>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</si>
  <si>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</si>
  <si>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18</t>
  </si>
  <si>
    <t>741C02</t>
  </si>
  <si>
    <t>UZEMŇOVACÍ SVORKA</t>
  </si>
  <si>
    <t>KUS</t>
  </si>
  <si>
    <t>1. Položka obsahuje:  
– veškeré příslušenství  
2. Položka neobsahuje:  
X  
3. Způsob měření:  
Udává se počet kusů kompletní konstrukce nebo práce.</t>
  </si>
  <si>
    <t>19</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</si>
  <si>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</si>
  <si>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</si>
  <si>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</si>
  <si>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20</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</si>
  <si>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</si>
  <si>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</si>
  <si>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</si>
  <si>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</si>
  <si>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21</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</si>
  <si>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</si>
  <si>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</si>
  <si>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</si>
  <si>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52</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</si>
  <si>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</si>
  <si>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</si>
  <si>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</si>
  <si>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53</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</si>
  <si>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</si>
  <si>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</si>
  <si>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</si>
  <si>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</si>
  <si>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</si>
  <si>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5</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</si>
  <si>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</si>
  <si>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</si>
  <si>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</si>
  <si>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</si>
  <si>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6</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</si>
  <si>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</si>
  <si>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</si>
  <si>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</si>
  <si>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</si>
  <si>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</si>
  <si>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</si>
  <si>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8</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</si>
  <si>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</si>
  <si>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</si>
  <si>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</si>
  <si>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9</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</si>
  <si>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</si>
  <si>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</si>
  <si>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</si>
  <si>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</si>
  <si>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702222</t>
  </si>
  <si>
    <t>KABELOVÁ CHRÁNIČKA ZEMNÍ UV STABILNÍ DN PŘES 100 DO 200 MM</t>
  </si>
  <si>
    <t>1. Položka obsahuje:  
– přípravu podkladu pro osazení  
2. Položka neobsahuje:  
X  
3. Způsob měření:  
Měří se metr délkový.</t>
  </si>
  <si>
    <t>11</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</si>
  <si>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</si>
  <si>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</si>
  <si>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</si>
  <si>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12</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</si>
  <si>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</si>
  <si>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</si>
  <si>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</si>
  <si>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</si>
  <si>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13</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</si>
  <si>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</si>
  <si>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</si>
  <si>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</si>
  <si>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14</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</si>
  <si>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</si>
  <si>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</si>
  <si>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</si>
  <si>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15</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</si>
  <si>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</si>
  <si>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</si>
  <si>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</si>
  <si>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16</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</si>
  <si>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</si>
  <si>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</si>
  <si>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</si>
  <si>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30</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</si>
  <si>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</si>
  <si>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</si>
  <si>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</si>
  <si>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64</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</si>
  <si>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</si>
  <si>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</si>
  <si>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</si>
  <si>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65</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</si>
  <si>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</si>
  <si>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</si>
  <si>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</si>
  <si>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73</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</si>
  <si>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</si>
  <si>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</si>
  <si>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</si>
  <si>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79</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</si>
  <si>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</si>
  <si>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</si>
  <si>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</si>
  <si>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</si>
  <si>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</si>
  <si>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22</t>
  </si>
  <si>
    <t>75A151</t>
  </si>
  <si>
    <t>KABEL METALICKÝ SE STÍNĚNÍM DO 12 PÁRŮ - DODÁVKA</t>
  </si>
  <si>
    <t>KMPÁR</t>
  </si>
  <si>
    <t>1. Položka obsahuje: – dodání kabelů podle typu od výrobců včetně mimostaveništní dopravy2. Položka neobsahuje: X3. Způsob měření:Měří se n-násobky páru vodičů na kilometr.</t>
  </si>
  <si>
    <t>23</t>
  </si>
  <si>
    <t>75A161</t>
  </si>
  <si>
    <t>KABEL METALICKÝ SE STÍNĚNÍM PŘES 12 PÁRŮ - DODÁVKA</t>
  </si>
  <si>
    <t>24</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</si>
  <si>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</si>
  <si>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</si>
  <si>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</si>
  <si>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25</t>
  </si>
  <si>
    <t>75A247</t>
  </si>
  <si>
    <t>ZATAŽENÍ A SPOJKOVÁNÍ KABELŮ SE STÍNĚNÍM PŘES 12 PÁRŮ - MONTÁŽ</t>
  </si>
  <si>
    <t>26</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</si>
  <si>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</si>
  <si>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</si>
  <si>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</si>
  <si>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27</t>
  </si>
  <si>
    <t>75A312</t>
  </si>
  <si>
    <t>KABELOVÁ FORMA (UKONČENÍ KABELŮ) PRO KABELY ZABEZPEČOVACÍ PŘES 12 PÁRŮ</t>
  </si>
  <si>
    <t>28</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</si>
  <si>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</si>
  <si>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</si>
  <si>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</si>
  <si>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29</t>
  </si>
  <si>
    <t>75A332</t>
  </si>
  <si>
    <t>SPOJKA ROVNÁ PRO PLASTOVÉ KABELY SE STÍNĚNÍM S JÁDRY O PRŮMĚRU 1MM PŘES 12 PÁRŮ</t>
  </si>
  <si>
    <t>31</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</si>
  <si>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</si>
  <si>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</si>
  <si>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</si>
  <si>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</si>
  <si>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</si>
  <si>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</si>
  <si>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</si>
  <si>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</si>
  <si>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33</t>
  </si>
  <si>
    <t>75C188</t>
  </si>
  <si>
    <t>PŘESTAVNÍK MECHANICKÝ - DEMONTÁŽ</t>
  </si>
  <si>
    <t>Podle situačního schéma</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</si>
  <si>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</si>
  <si>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34</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</si>
  <si>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</si>
  <si>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</si>
  <si>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</si>
  <si>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35</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</si>
  <si>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</si>
  <si>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</si>
  <si>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</si>
  <si>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36</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</si>
  <si>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</si>
  <si>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</si>
  <si>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</si>
  <si>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37</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</si>
  <si>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</si>
  <si>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</si>
  <si>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</si>
  <si>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38</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</si>
  <si>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</si>
  <si>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</si>
  <si>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</si>
  <si>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39</t>
  </si>
  <si>
    <t>75C238</t>
  </si>
  <si>
    <t>NÁVĚSTNÍ TĚLESO PRO VÝHYBKU A VÝKOLEJKU - DEMONTÁŽ</t>
  </si>
  <si>
    <t>40</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</si>
  <si>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</si>
  <si>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</si>
  <si>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</si>
  <si>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</si>
  <si>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</si>
  <si>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</si>
  <si>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</si>
  <si>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</si>
  <si>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</si>
  <si>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</si>
  <si>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</si>
  <si>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</si>
  <si>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</si>
  <si>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</si>
  <si>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</si>
  <si>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44</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</si>
  <si>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</si>
  <si>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</si>
  <si>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</si>
  <si>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45</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</si>
  <si>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</si>
  <si>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</si>
  <si>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</si>
  <si>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</si>
  <si>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</si>
  <si>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</si>
  <si>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</si>
  <si>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47</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</si>
  <si>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</si>
  <si>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</si>
  <si>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</si>
  <si>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48</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</si>
  <si>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</si>
  <si>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</si>
  <si>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</si>
  <si>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49</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</si>
  <si>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</si>
  <si>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</si>
  <si>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</si>
  <si>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50</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</si>
  <si>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</si>
  <si>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</si>
  <si>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</si>
  <si>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51</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</si>
  <si>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</si>
  <si>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</si>
  <si>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</si>
  <si>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54</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</si>
  <si>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</si>
  <si>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</si>
  <si>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</si>
  <si>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</si>
  <si>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</si>
  <si>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</si>
  <si>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</si>
  <si>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56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</si>
  <si>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</si>
  <si>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</si>
  <si>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</si>
  <si>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</si>
  <si>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</si>
  <si>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</si>
  <si>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</si>
  <si>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</si>
  <si>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</si>
  <si>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58</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</si>
  <si>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</si>
  <si>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</si>
  <si>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</si>
  <si>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59</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</si>
  <si>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</si>
  <si>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</si>
  <si>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</si>
  <si>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60</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</si>
  <si>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</si>
  <si>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</si>
  <si>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</si>
  <si>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61</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</si>
  <si>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</si>
  <si>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</si>
  <si>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</si>
  <si>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62</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</si>
  <si>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</si>
  <si>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</si>
  <si>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</si>
  <si>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63</t>
  </si>
  <si>
    <t>75E1C7</t>
  </si>
  <si>
    <t>PROTOKOL UTZ</t>
  </si>
  <si>
    <t>1. Položka obsahuje:  
 – protokol autorizovanou osobou podle požadavku ČSN, včetně hodnocení  
2. Položka neobsahuje:  
 X  
3. Způsob měření:  
Udává se počet kusů kompletní konstrukce nebo práce.</t>
  </si>
  <si>
    <t>74</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</si>
  <si>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</si>
  <si>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</si>
  <si>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</si>
  <si>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R75C111</t>
  </si>
  <si>
    <t>PŘESTAVNÍK MECHANICKÝ - DODÁVKA</t>
  </si>
  <si>
    <t>76</t>
  </si>
  <si>
    <t>R75C117</t>
  </si>
  <si>
    <t>PŘESTAVNÍK MECHANICKÝ - MONTÁŽ</t>
  </si>
  <si>
    <t>77</t>
  </si>
  <si>
    <t>R75C531</t>
  </si>
  <si>
    <t>ZÁKLAD PRO NÁVĚSTIDLO - DODÁVKA</t>
  </si>
  <si>
    <t>KS</t>
  </si>
  <si>
    <t>[bez vazby na CS]</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</si>
  <si>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</si>
  <si>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78</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</si>
  <si>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</si>
  <si>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</si>
  <si>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</si>
  <si>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80</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</si>
  <si>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</si>
  <si>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</si>
  <si>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</si>
  <si>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81</t>
  </si>
  <si>
    <t>R75O66X</t>
  </si>
  <si>
    <t>OVLÁDACÍ TLAČÍTKO - MONTÁŽ</t>
  </si>
  <si>
    <t>82</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</si>
  <si>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</si>
  <si>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</si>
  <si>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</si>
  <si>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990</t>
  </si>
  <si>
    <t>Poplatky za skládky</t>
  </si>
  <si>
    <t>66</t>
  </si>
  <si>
    <t>R015113</t>
  </si>
  <si>
    <t>90</t>
  </si>
  <si>
    <t>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</si>
  <si>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</si>
  <si>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</si>
  <si>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</si>
  <si>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67</t>
  </si>
  <si>
    <t>R015140</t>
  </si>
  <si>
    <t>POPLATKY ZA LIKVIDACI ODPADŮ NEKONTAMINOVANÝCH - 17 01 01 BETON Z DEMOLIC OBJEKTŮ, ZÁKLADŮ TV, KŮLY A SLOUPY VČETNĚ DOPRAVY</t>
  </si>
  <si>
    <t>68</t>
  </si>
  <si>
    <t>R015420</t>
  </si>
  <si>
    <t>POPLATKY ZA LIKVIDACI ODPADŮ NEKONTAMINOVANÝCH - 17 06 04 ZBYTKY IZOLAČNÍCH MATERIÁLŮ VČETNĚ DOPRAVY</t>
  </si>
  <si>
    <t>69</t>
  </si>
  <si>
    <t>R015840</t>
  </si>
  <si>
    <t>POPLATKY ZA LIKVIDACI ODPADŮ NEKONTAMINOVANÝCH - 17 04 01 - ODPAD MĚDI A JEJÍCH SLITIN, VČETNĚ DOPRAVY</t>
  </si>
  <si>
    <t>Evidenční položka     
Druhotná surovina - výkup</t>
  </si>
  <si>
    <t>R015910</t>
  </si>
  <si>
    <t>POPLATKY ZA LIKVIDACI ODPADŮ NEKONTAMINOVANÝCH - 15 01 02 - OBALY PLASTOVÉ, VČETNĚ DOPRAVY</t>
  </si>
  <si>
    <t>71</t>
  </si>
  <si>
    <t>R015920</t>
  </si>
  <si>
    <t>POPLATKY ZA LIKVIDACI ODPADŮ NEKONTAMINOVANÝCH - 15 01 01 - OBALY PAPÍROVÉ, VČETNĚ DOPRAVY</t>
  </si>
  <si>
    <t>72</t>
  </si>
  <si>
    <t>R015930</t>
  </si>
  <si>
    <t>POPLATKY ZA LIKVIDACI ODPADŮ NEKONTAMINOVANÝCH - 15 01 03 - OBALY DŘEVĚNÉ, VČETNĚ DOPRAVY</t>
  </si>
  <si>
    <t>PS 01-01-11B</t>
  </si>
  <si>
    <t>Žst. Rožnov p.R., úprava SZZ, Provizorní</t>
  </si>
  <si>
    <t>744ADAR</t>
  </si>
  <si>
    <t>75D157R</t>
  </si>
  <si>
    <t>75B959R</t>
  </si>
  <si>
    <t>75O66XR</t>
  </si>
  <si>
    <t>75O66YR</t>
  </si>
  <si>
    <t xml:space="preserve">  D.1.2</t>
  </si>
  <si>
    <t>Sdělovací zařízení</t>
  </si>
  <si>
    <t>D.1.2</t>
  </si>
  <si>
    <t>PS 01-02-11</t>
  </si>
  <si>
    <t>ŽST Rožnov p.R., MK</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</si>
  <si>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</si>
  <si>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</si>
  <si>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</si>
  <si>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</si>
  <si>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</si>
  <si>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</si>
  <si>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</si>
  <si>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</si>
  <si>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</si>
  <si>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</si>
  <si>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</si>
  <si>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</si>
  <si>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</si>
  <si>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</si>
  <si>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</si>
  <si>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</si>
  <si>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</si>
  <si>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</si>
  <si>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</si>
  <si>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</si>
  <si>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</si>
  <si>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</si>
  <si>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1. Položka obsahuje:    
– přípravu podkladu pro osazení    
2. Položka neobsahuje:    
X    
3. Způsob měření:    
Měří se metr délkový.</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</si>
  <si>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</si>
  <si>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</si>
  <si>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</si>
  <si>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</si>
  <si>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</si>
  <si>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</si>
  <si>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</si>
  <si>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</si>
  <si>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</si>
  <si>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</si>
  <si>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</si>
  <si>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</si>
  <si>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</si>
  <si>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</si>
  <si>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</si>
  <si>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</si>
  <si>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</si>
  <si>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</si>
  <si>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</si>
  <si>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</si>
  <si>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</si>
  <si>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</si>
  <si>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</si>
  <si>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</si>
  <si>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</si>
  <si>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</si>
  <si>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</si>
  <si>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</si>
  <si>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</si>
  <si>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</si>
  <si>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</si>
  <si>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</si>
  <si>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</si>
  <si>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</si>
  <si>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</si>
  <si>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</si>
  <si>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</si>
  <si>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</si>
  <si>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</si>
  <si>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</si>
  <si>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</si>
  <si>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</si>
  <si>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</si>
  <si>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</si>
  <si>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</si>
  <si>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</si>
  <si>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</si>
  <si>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</si>
  <si>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</si>
  <si>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</si>
  <si>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</si>
  <si>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</si>
  <si>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</si>
  <si>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</si>
  <si>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</si>
  <si>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</si>
  <si>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</si>
  <si>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</si>
  <si>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</si>
  <si>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</si>
  <si>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</si>
  <si>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</si>
  <si>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</si>
  <si>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</si>
  <si>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</si>
  <si>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</si>
  <si>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</si>
  <si>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</si>
  <si>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</si>
  <si>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</si>
  <si>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</si>
  <si>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</si>
  <si>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</si>
  <si>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</si>
  <si>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</si>
  <si>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</si>
  <si>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</si>
  <si>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</si>
  <si>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</si>
  <si>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</si>
  <si>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</si>
  <si>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</si>
  <si>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</si>
  <si>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</si>
  <si>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</si>
  <si>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</si>
  <si>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</si>
  <si>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POPLATKY ZA LIKVIDACI ODPADŮ NEKONTAMINOVANÝCH - 20 03 01 SMĚSNÝ KOMUNÁLNÍ ODPAD,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</si>
  <si>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</si>
  <si>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</si>
  <si>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</si>
  <si>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</si>
  <si>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PS 01-02-21</t>
  </si>
  <si>
    <t>ŽST Rožnov p. R., rozhlasové zařízení</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</si>
  <si>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</si>
  <si>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</si>
  <si>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</si>
  <si>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</si>
  <si>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</si>
  <si>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</si>
  <si>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</si>
  <si>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</si>
  <si>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</si>
  <si>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</si>
  <si>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</si>
  <si>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</si>
  <si>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</si>
  <si>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</si>
  <si>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</si>
  <si>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</si>
  <si>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</si>
  <si>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</si>
  <si>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</si>
  <si>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</si>
  <si>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</si>
  <si>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</si>
  <si>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</si>
  <si>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</si>
  <si>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</si>
  <si>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</si>
  <si>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</si>
  <si>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</si>
  <si>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</si>
  <si>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</si>
  <si>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</si>
  <si>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</si>
  <si>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</si>
  <si>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</si>
  <si>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</si>
  <si>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</si>
  <si>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</si>
  <si>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</si>
  <si>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</si>
  <si>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</si>
  <si>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</si>
  <si>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</si>
  <si>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</si>
  <si>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</si>
  <si>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</si>
  <si>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</si>
  <si>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</si>
  <si>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</si>
  <si>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</si>
  <si>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</si>
  <si>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</si>
  <si>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</si>
  <si>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</si>
  <si>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</si>
  <si>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</si>
  <si>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</si>
  <si>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</si>
  <si>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</si>
  <si>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</si>
  <si>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</si>
  <si>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</si>
  <si>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</si>
  <si>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</si>
  <si>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POPLATKY ZA LIKVIDACI ODPADŮ NEKONTAMINOVANÝCH - 17 05 04 VYTĚŽENÉ ZEMINY A HORNINY - II. TŘÍDA TĚŽITELNOSTI VČETNĚ DOPRAVY</t>
  </si>
  <si>
    <t>R015120</t>
  </si>
  <si>
    <t>POPLATKY ZA LIKVIDACI ODPADŮ NEKONTAMINOVANÝCH - 17 01 07 STAVEBNÍ A DEMOLIČNÍ SUŤ VČETNĚ DOPRAVY</t>
  </si>
  <si>
    <t>R015890</t>
  </si>
  <si>
    <t>POPLATKY ZA LIKVIDACI ODPADŮ NEKONTAMINOVANÝCH - 17 04 11 - KABELY A VODIČE BEZ NEBEZPEČNÝCH LÁTEK, VČETNĚ DOPRAVY</t>
  </si>
  <si>
    <t>Evidenční položka       
Druhotná surovina - výkup</t>
  </si>
  <si>
    <t>PS 01-02-31</t>
  </si>
  <si>
    <t>ŽST Rožnov p.R, telefonní zapojovač</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</si>
  <si>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</si>
  <si>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</si>
  <si>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</si>
  <si>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</si>
  <si>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</si>
  <si>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</si>
  <si>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</si>
  <si>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</si>
  <si>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</si>
  <si>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</si>
  <si>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</si>
  <si>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</si>
  <si>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</si>
  <si>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</si>
  <si>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</si>
  <si>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</si>
  <si>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</si>
  <si>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</si>
  <si>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</si>
  <si>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</si>
  <si>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</si>
  <si>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</si>
  <si>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</si>
  <si>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</si>
  <si>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</si>
  <si>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</si>
  <si>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</si>
  <si>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</si>
  <si>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</si>
  <si>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</si>
  <si>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</si>
  <si>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</si>
  <si>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</si>
  <si>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</si>
  <si>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</si>
  <si>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</si>
  <si>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</si>
  <si>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</si>
  <si>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</si>
  <si>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</si>
  <si>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</si>
  <si>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</si>
  <si>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</si>
  <si>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</si>
  <si>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</si>
  <si>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</si>
  <si>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</si>
  <si>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</si>
  <si>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</si>
  <si>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PS 01-02-41</t>
  </si>
  <si>
    <t>ŽST Rožnov p. R., PZTS</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</si>
  <si>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</si>
  <si>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</si>
  <si>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</si>
  <si>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</si>
  <si>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</si>
  <si>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</si>
  <si>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</si>
  <si>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</si>
  <si>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</si>
  <si>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</si>
  <si>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</si>
  <si>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</si>
  <si>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</si>
  <si>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</si>
  <si>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</si>
  <si>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</si>
  <si>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</si>
  <si>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</si>
  <si>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</si>
  <si>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</si>
  <si>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</si>
  <si>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</si>
  <si>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</si>
  <si>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</si>
  <si>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</si>
  <si>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</si>
  <si>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</si>
  <si>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</si>
  <si>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</si>
  <si>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</si>
  <si>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</si>
  <si>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</si>
  <si>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</si>
  <si>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</si>
  <si>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</si>
  <si>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</si>
  <si>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</si>
  <si>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</si>
  <si>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</si>
  <si>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</si>
  <si>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</si>
  <si>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</si>
  <si>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</si>
  <si>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</si>
  <si>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</si>
  <si>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</si>
  <si>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</si>
  <si>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</si>
  <si>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</si>
  <si>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</si>
  <si>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</si>
  <si>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</si>
  <si>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</si>
  <si>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</si>
  <si>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</si>
  <si>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</si>
  <si>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</si>
  <si>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</si>
  <si>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</si>
  <si>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</si>
  <si>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PS 01-02-51</t>
  </si>
  <si>
    <t>ŽST Rožnov p.R, úpravy TK a HDPE</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</si>
  <si>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</si>
  <si>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</si>
  <si>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</si>
  <si>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</si>
  <si>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</si>
  <si>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</si>
  <si>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</si>
  <si>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</si>
  <si>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</si>
  <si>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</si>
  <si>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</si>
  <si>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</si>
  <si>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</si>
  <si>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</si>
  <si>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</si>
  <si>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</si>
  <si>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</si>
  <si>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</si>
  <si>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</si>
  <si>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</si>
  <si>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</si>
  <si>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</si>
  <si>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</si>
  <si>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</si>
  <si>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</si>
  <si>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</si>
  <si>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</si>
  <si>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</si>
  <si>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</si>
  <si>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</si>
  <si>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def.stav:   
délka kabelu v m: 478=478,000 [A]   
rezerva 10%: A*1,1=525,800 [B]   
prov.stav:   
délka kabelu v m: 467=467,000 [C]   
rezerva 10%: C*1,1=513,700 [D]   
Celkem: B+D=1 039,500 [E]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</si>
  <si>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</si>
  <si>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</si>
  <si>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</si>
  <si>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def.stav:  
délka HDPE v m: 478=478,000 [A]  
počet HDPE: 3*A=1 434,000 [B]  
rezerva 10%: B*1,1=1 577,400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</si>
  <si>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</si>
  <si>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</si>
  <si>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</si>
  <si>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def.stav:   
délka HDPE v m: 0,478=0,478 [A]   
počet HDPE: 3*A=1,434 [B]   
rezerva 10%: B*1,1=1,577 [C]</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</si>
  <si>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</si>
  <si>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</si>
  <si>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</si>
  <si>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</si>
  <si>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</si>
  <si>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</si>
  <si>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</si>
  <si>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</si>
  <si>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</si>
  <si>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</si>
  <si>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</si>
  <si>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</si>
  <si>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</si>
  <si>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</si>
  <si>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</si>
  <si>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</si>
  <si>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</si>
  <si>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</si>
  <si>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</si>
  <si>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</si>
  <si>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</si>
  <si>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</si>
  <si>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</si>
  <si>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</si>
  <si>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</si>
  <si>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</si>
  <si>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</si>
  <si>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</si>
  <si>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</si>
  <si>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</si>
  <si>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</si>
  <si>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</si>
  <si>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</si>
  <si>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</si>
  <si>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</si>
  <si>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</si>
  <si>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</si>
  <si>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</si>
  <si>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</si>
  <si>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</si>
  <si>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</si>
  <si>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</si>
  <si>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</si>
  <si>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</si>
  <si>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</si>
  <si>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</si>
  <si>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</si>
  <si>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</si>
  <si>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</si>
  <si>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</si>
  <si>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</si>
  <si>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</si>
  <si>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</si>
  <si>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</si>
  <si>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</si>
  <si>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</si>
  <si>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</si>
  <si>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</si>
  <si>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</si>
  <si>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</si>
  <si>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</si>
  <si>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</si>
  <si>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75K11Y</t>
  </si>
  <si>
    <t>TRANSFORMÁTOR ODDĚLOVACÍ (OCHRANNÝ) - DEMONTÁŽ</t>
  </si>
  <si>
    <t>KABELOVÁ KNIHA -VYHOTOVENÍ</t>
  </si>
  <si>
    <t>def.stav:   
délka kabelu v m: 478=478,000 [A]   
rezerva 10%: A*1,1=525,800 [B]   
délka HDPE v m: 478=478,000 [C]   
počet HDPE: 3*C=1 434,000 [D]   
rezerva 10%: D*1,1=1 577,400 [E]   
Celkem: B+E=2 103,200 [F]</t>
  </si>
  <si>
    <t>RSUDOP</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</si>
  <si>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</si>
  <si>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</si>
  <si>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PS 01-02-71</t>
  </si>
  <si>
    <t>ŽST Rožnov p. R., informační zařízení</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</si>
  <si>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</si>
  <si>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</si>
  <si>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</si>
  <si>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</si>
  <si>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</si>
  <si>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</si>
  <si>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</si>
  <si>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</si>
  <si>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</si>
  <si>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1. Položka obsahuje:    
– manipulace a uložení kabelu (do země, chráničky, kanálu, na rošty, na TV a pod.)    
2. Položka neobsahuje:    
– příchytky, spojky, koncovky, chráničky apod.    
3. Způsob měření:    
Měří se metr délkový.</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</si>
  <si>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</si>
  <si>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</si>
  <si>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</si>
  <si>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</si>
  <si>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</si>
  <si>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</si>
  <si>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</si>
  <si>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</si>
  <si>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</si>
  <si>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</si>
  <si>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</si>
  <si>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</si>
  <si>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</si>
  <si>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</si>
  <si>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</si>
  <si>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</si>
  <si>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</si>
  <si>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</si>
  <si>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</si>
  <si>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</si>
  <si>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</si>
  <si>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</si>
  <si>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</si>
  <si>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</si>
  <si>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</si>
  <si>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</si>
  <si>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</si>
  <si>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</si>
  <si>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</si>
  <si>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</si>
  <si>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</si>
  <si>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</si>
  <si>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</si>
  <si>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</si>
  <si>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</si>
  <si>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</si>
  <si>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</si>
  <si>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</si>
  <si>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</si>
  <si>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</si>
  <si>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PS 01-02-81</t>
  </si>
  <si>
    <t>ŽST Rožnov p.R., úpravy radiové sítě</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</si>
  <si>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</si>
  <si>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</si>
  <si>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</si>
  <si>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</si>
  <si>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</si>
  <si>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</si>
  <si>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</si>
  <si>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</si>
  <si>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</si>
  <si>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</si>
  <si>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</si>
  <si>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</si>
  <si>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</si>
  <si>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</si>
  <si>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</si>
  <si>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</si>
  <si>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</si>
  <si>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</si>
  <si>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</si>
  <si>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</si>
  <si>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</si>
  <si>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</si>
  <si>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</si>
  <si>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</si>
  <si>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</si>
  <si>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</si>
  <si>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</si>
  <si>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</si>
  <si>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</si>
  <si>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</si>
  <si>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</si>
  <si>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</si>
  <si>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</si>
  <si>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</si>
  <si>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</si>
  <si>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</si>
  <si>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</si>
  <si>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</si>
  <si>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</si>
  <si>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</si>
  <si>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</si>
  <si>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</si>
  <si>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</si>
  <si>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</si>
  <si>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</si>
  <si>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</si>
  <si>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</si>
  <si>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</si>
  <si>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</si>
  <si>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</si>
  <si>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</si>
  <si>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</si>
  <si>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</si>
  <si>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</si>
  <si>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</si>
  <si>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</si>
  <si>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</si>
  <si>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</si>
  <si>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</si>
  <si>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</si>
  <si>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</si>
  <si>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</si>
  <si>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PS 01-02-91</t>
  </si>
  <si>
    <t>ŽST Rožnov p. R., sdělovací zařízení</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</si>
  <si>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</si>
  <si>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</si>
  <si>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</si>
  <si>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</si>
  <si>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</si>
  <si>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</si>
  <si>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</si>
  <si>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</si>
  <si>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</si>
  <si>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</si>
  <si>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</si>
  <si>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</si>
  <si>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</si>
  <si>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</si>
  <si>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</si>
  <si>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</si>
  <si>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</si>
  <si>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</si>
  <si>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</si>
  <si>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</si>
  <si>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</si>
  <si>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</si>
  <si>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</si>
  <si>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</si>
  <si>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</si>
  <si>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</si>
  <si>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</si>
  <si>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</si>
  <si>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</si>
  <si>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</si>
  <si>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</si>
  <si>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</si>
  <si>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</si>
  <si>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</si>
  <si>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</si>
  <si>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</si>
  <si>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</si>
  <si>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</si>
  <si>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</si>
  <si>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</si>
  <si>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</si>
  <si>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</si>
  <si>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</si>
  <si>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</si>
  <si>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</si>
  <si>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</si>
  <si>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</si>
  <si>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</si>
  <si>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</si>
  <si>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</si>
  <si>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</si>
  <si>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</si>
  <si>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</si>
  <si>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</si>
  <si>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</si>
  <si>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</si>
  <si>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</si>
  <si>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</si>
  <si>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</si>
  <si>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</si>
  <si>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</si>
  <si>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</si>
  <si>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</si>
  <si>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</si>
  <si>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</si>
  <si>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</si>
  <si>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</si>
  <si>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PS 01-02-92</t>
  </si>
  <si>
    <t>ŽST Rožnov p. R., kamerový systém</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</si>
  <si>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</si>
  <si>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</si>
  <si>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</si>
  <si>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</si>
  <si>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příprava:  
70*0,9*0,3=18,900 [A]  
ostatní:  
20*0,6*0,3=3,600 [B]  
Celkem: A+B=22,500 [C]</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</si>
  <si>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</si>
  <si>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</si>
  <si>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</si>
  <si>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</si>
  <si>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</si>
  <si>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</si>
  <si>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</si>
  <si>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</si>
  <si>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</si>
  <si>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</si>
  <si>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</si>
  <si>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</si>
  <si>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</si>
  <si>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</si>
  <si>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</si>
  <si>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</si>
  <si>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75IEE3</t>
  </si>
  <si>
    <t>OPTICKÝ ROZVADĚČ 19" PROVEDENÍ 36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</si>
  <si>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</si>
  <si>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</si>
  <si>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</si>
  <si>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75IEF1</t>
  </si>
  <si>
    <t>OPTICKÝ ROZVADĚČ NA ZEĎ DO 12 VLÁKEN</t>
  </si>
  <si>
    <t>75IEFX</t>
  </si>
  <si>
    <t>OPTICKÝ ROZVADĚČ NA ZEĎ - MONTÁŽ</t>
  </si>
  <si>
    <t>75IH61</t>
  </si>
  <si>
    <t>UKONČENÍ KABELU OPTICKÉHO DO 12 VLÁKEN</t>
  </si>
  <si>
    <t>TS:  
50=50,000 [A]  
vnitřní kamery:  
30+40+50+60=180,000 [B]  
délka:(a+b)/1000=0,230 [C]  
páry: 4=4,000 [D]  
kmpár: c*d=0,920 [E]</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</si>
  <si>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</si>
  <si>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</si>
  <si>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</si>
  <si>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</si>
  <si>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</si>
  <si>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</si>
  <si>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</si>
  <si>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</si>
  <si>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</si>
  <si>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</si>
  <si>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75K331</t>
  </si>
  <si>
    <t>ZÁLOŽNÍ ZDROJ UPS 230 V DO 3000 VA - DODÁVKA</t>
  </si>
  <si>
    <t>75K33X</t>
  </si>
  <si>
    <t>ZÁLOŽNÍ ZDROJ UPS 230 V DO 3000 VA - MONTÁŽ</t>
  </si>
  <si>
    <t>75L421</t>
  </si>
  <si>
    <t>KAMERA DIGITÁLNÍ (IP) PEVNÁ</t>
  </si>
  <si>
    <t>2+3+2+2+2=11,000 [A]</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</si>
  <si>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</si>
  <si>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</si>
  <si>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</si>
  <si>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</si>
  <si>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</si>
  <si>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</si>
  <si>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</si>
  <si>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</si>
  <si>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</si>
  <si>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</si>
  <si>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</si>
  <si>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</si>
  <si>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</si>
  <si>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</si>
  <si>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</si>
  <si>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</si>
  <si>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</si>
  <si>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</si>
  <si>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</si>
  <si>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</si>
  <si>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</si>
  <si>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</si>
  <si>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</si>
  <si>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</si>
  <si>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</si>
  <si>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</si>
  <si>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</si>
  <si>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</si>
  <si>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</si>
  <si>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</si>
  <si>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</si>
  <si>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</si>
  <si>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</si>
  <si>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</si>
  <si>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</si>
  <si>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</si>
  <si>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</si>
  <si>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</si>
  <si>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</si>
  <si>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</si>
  <si>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</si>
  <si>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</si>
  <si>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</si>
  <si>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</si>
  <si>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</si>
  <si>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</si>
  <si>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</si>
  <si>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</si>
  <si>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</si>
  <si>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</si>
  <si>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</si>
  <si>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</si>
  <si>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</si>
  <si>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</si>
  <si>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</si>
  <si>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</si>
  <si>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</si>
  <si>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</si>
  <si>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</si>
  <si>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PS 01-02-93</t>
  </si>
  <si>
    <t>Žst. Rožnov p. R., DDTS ŽDC - sdělovací zařízení</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</si>
  <si>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</si>
  <si>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</si>
  <si>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</si>
  <si>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</si>
  <si>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</si>
  <si>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</si>
  <si>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</si>
  <si>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</si>
  <si>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</si>
  <si>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</si>
  <si>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</si>
  <si>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</si>
  <si>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</si>
  <si>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</si>
  <si>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</si>
  <si>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</si>
  <si>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</si>
  <si>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</si>
  <si>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</si>
  <si>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</si>
  <si>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</si>
  <si>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</si>
  <si>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</si>
  <si>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</si>
  <si>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</si>
  <si>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</si>
  <si>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</si>
  <si>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</si>
  <si>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</si>
  <si>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</si>
  <si>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</si>
  <si>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</si>
  <si>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</si>
  <si>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</si>
  <si>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</si>
  <si>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</si>
  <si>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</si>
  <si>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</si>
  <si>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</si>
  <si>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</si>
  <si>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</si>
  <si>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</si>
  <si>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</si>
  <si>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</si>
  <si>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</si>
  <si>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</si>
  <si>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</si>
  <si>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</si>
  <si>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</si>
  <si>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</si>
  <si>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</si>
  <si>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</si>
  <si>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</si>
  <si>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</si>
  <si>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</si>
  <si>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</si>
  <si>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</si>
  <si>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</si>
  <si>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</si>
  <si>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</si>
  <si>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</si>
  <si>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</si>
  <si>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</si>
  <si>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</si>
  <si>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</si>
  <si>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</si>
  <si>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</si>
  <si>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</si>
  <si>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</si>
  <si>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</si>
  <si>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</si>
  <si>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</si>
  <si>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</si>
  <si>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</si>
  <si>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</si>
  <si>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</si>
  <si>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</si>
  <si>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</si>
  <si>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</si>
  <si>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</si>
  <si>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</si>
  <si>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</si>
  <si>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</si>
  <si>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</si>
  <si>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</si>
  <si>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</si>
  <si>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</si>
  <si>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</si>
  <si>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</si>
  <si>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PS 90-02-32</t>
  </si>
  <si>
    <t>Valašské Meziříčí - Rožnov p.R., přenosové zařízení</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</si>
  <si>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</si>
  <si>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</si>
  <si>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</si>
  <si>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</si>
  <si>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</si>
  <si>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</si>
  <si>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</si>
  <si>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</si>
  <si>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</si>
  <si>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</si>
  <si>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</si>
  <si>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</si>
  <si>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</si>
  <si>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</si>
  <si>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</si>
  <si>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</si>
  <si>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</si>
  <si>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</si>
  <si>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</si>
  <si>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</si>
  <si>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</si>
  <si>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</si>
  <si>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</si>
  <si>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</si>
  <si>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</si>
  <si>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</si>
  <si>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</si>
  <si>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</si>
  <si>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</si>
  <si>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</si>
  <si>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</si>
  <si>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</si>
  <si>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</si>
  <si>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</si>
  <si>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</si>
  <si>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</si>
  <si>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</si>
  <si>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</si>
  <si>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</si>
  <si>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</si>
  <si>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</si>
  <si>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</si>
  <si>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</si>
  <si>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</si>
  <si>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</si>
  <si>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</si>
  <si>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</si>
  <si>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</si>
  <si>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</si>
  <si>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</si>
  <si>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</si>
  <si>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</si>
  <si>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</si>
  <si>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</si>
  <si>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</si>
  <si>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</si>
  <si>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</si>
  <si>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</si>
  <si>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</si>
  <si>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D.1.3</t>
  </si>
  <si>
    <t>Silnoproudá technologie vč. DŘT</t>
  </si>
  <si>
    <t>D.1.3</t>
  </si>
  <si>
    <t>PS 01-03-71</t>
  </si>
  <si>
    <t>Žst. Rožnov p. R., Rozvodna nn</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</si>
  <si>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</si>
  <si>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</si>
  <si>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</si>
  <si>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</si>
  <si>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</si>
  <si>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</si>
  <si>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</si>
  <si>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</si>
  <si>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</si>
  <si>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</si>
  <si>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</si>
  <si>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</si>
  <si>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</si>
  <si>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</si>
  <si>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</si>
  <si>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</si>
  <si>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</si>
  <si>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</si>
  <si>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</si>
  <si>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</si>
  <si>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</si>
  <si>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</si>
  <si>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</si>
  <si>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</si>
  <si>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</si>
  <si>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</si>
  <si>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</si>
  <si>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</si>
  <si>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</si>
  <si>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</si>
  <si>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</si>
  <si>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</si>
  <si>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</si>
  <si>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</si>
  <si>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</si>
  <si>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</si>
  <si>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</si>
  <si>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</si>
  <si>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</si>
  <si>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</si>
  <si>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</si>
  <si>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</si>
  <si>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</si>
  <si>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</si>
  <si>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</si>
  <si>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</si>
  <si>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</si>
  <si>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</si>
  <si>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</si>
  <si>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</si>
  <si>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</si>
  <si>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</si>
  <si>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</si>
  <si>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</si>
  <si>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</si>
  <si>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</si>
  <si>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</si>
  <si>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</si>
  <si>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</si>
  <si>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</si>
  <si>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</si>
  <si>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</si>
  <si>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</si>
  <si>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</si>
  <si>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</si>
  <si>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</si>
  <si>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</si>
  <si>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</si>
  <si>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</si>
  <si>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</si>
  <si>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</si>
  <si>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</si>
  <si>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</si>
  <si>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</si>
  <si>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</si>
  <si>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</si>
  <si>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</si>
  <si>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</si>
  <si>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</si>
  <si>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</si>
  <si>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</si>
  <si>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</si>
  <si>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</si>
  <si>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</si>
  <si>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</si>
  <si>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</si>
  <si>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</si>
  <si>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</si>
  <si>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</si>
  <si>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</si>
  <si>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</si>
  <si>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</si>
  <si>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</si>
  <si>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</si>
  <si>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</si>
  <si>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</si>
  <si>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</si>
  <si>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</si>
  <si>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</si>
  <si>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</si>
  <si>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</si>
  <si>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</si>
  <si>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t>
  </si>
  <si>
    <t>Stavební část</t>
  </si>
  <si>
    <t xml:space="preserve">  D.2.1.1</t>
  </si>
  <si>
    <t>Kolejový svršek a spodek</t>
  </si>
  <si>
    <t>D.2.1.1</t>
  </si>
  <si>
    <t>SO 01-10-01</t>
  </si>
  <si>
    <t>Žst. Rožnov p. R., železniční svršek</t>
  </si>
  <si>
    <t>029611</t>
  </si>
  <si>
    <t>OSTATNÍ POŽADAVKY - ODBORNÝ DOZOR</t>
  </si>
  <si>
    <t>2021_OTSKP</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</si>
  <si>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</si>
  <si>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</si>
  <si>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</si>
  <si>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</si>
  <si>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</si>
  <si>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</si>
  <si>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</si>
  <si>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</si>
  <si>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</si>
  <si>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</si>
  <si>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</si>
  <si>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</si>
  <si>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</si>
  <si>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528372</t>
  </si>
  <si>
    <t>KOLEJ 49 E1, ROZD. "U",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</si>
  <si>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</si>
  <si>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</si>
  <si>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</si>
  <si>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</si>
  <si>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</si>
  <si>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</si>
  <si>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</si>
  <si>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</si>
  <si>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</si>
  <si>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</si>
  <si>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</si>
  <si>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</si>
  <si>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</si>
  <si>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</si>
  <si>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</si>
  <si>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</si>
  <si>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</si>
  <si>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</si>
  <si>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</si>
  <si>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</si>
  <si>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</si>
  <si>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</si>
  <si>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</si>
  <si>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</si>
  <si>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</si>
  <si>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</si>
  <si>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</si>
  <si>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</si>
  <si>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</si>
  <si>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</si>
  <si>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</si>
  <si>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</si>
  <si>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</si>
  <si>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</si>
  <si>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</si>
  <si>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</si>
  <si>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</si>
  <si>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</si>
  <si>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</si>
  <si>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</si>
  <si>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</si>
  <si>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</si>
  <si>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</si>
  <si>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</si>
  <si>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</si>
  <si>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</si>
  <si>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</si>
  <si>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</si>
  <si>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</si>
  <si>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</si>
  <si>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</si>
  <si>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</si>
  <si>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</si>
  <si>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</si>
  <si>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</si>
  <si>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</si>
  <si>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</si>
  <si>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</si>
  <si>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</si>
  <si>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</si>
  <si>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</si>
  <si>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</si>
  <si>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</si>
  <si>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</si>
  <si>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</si>
  <si>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</si>
  <si>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</si>
  <si>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</si>
  <si>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</si>
  <si>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</si>
  <si>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</si>
  <si>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</si>
  <si>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</si>
  <si>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</si>
  <si>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</si>
  <si>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</si>
  <si>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</si>
  <si>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</si>
  <si>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</si>
  <si>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</si>
  <si>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</si>
  <si>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</si>
  <si>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</si>
  <si>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</si>
  <si>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</si>
  <si>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</si>
  <si>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</si>
  <si>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</si>
  <si>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</si>
  <si>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</si>
  <si>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</si>
  <si>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</si>
  <si>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</si>
  <si>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</si>
  <si>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</si>
  <si>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</si>
  <si>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</si>
  <si>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</si>
  <si>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</si>
  <si>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</si>
  <si>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</si>
  <si>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</si>
  <si>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</si>
  <si>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</si>
  <si>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</si>
  <si>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</si>
  <si>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</si>
  <si>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</si>
  <si>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</si>
  <si>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</si>
  <si>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</si>
  <si>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</si>
  <si>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</si>
  <si>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</si>
  <si>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</si>
  <si>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</si>
  <si>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</si>
  <si>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</si>
  <si>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POPLATKY ZA LIKVIDACI ODPADŮ NEKONTAMINOVANÝCH - 17 05 04 VYTĚŽENÉ ZEMINY A HORNINY - I. TŘÍDA TĚŽITELNOSTI VČETNĚ DOPRAVY</t>
  </si>
  <si>
    <t>R015150</t>
  </si>
  <si>
    <t>POPLATKY ZA LIKVIDACI ODPADŮ NEKONTAMINOVANÝCH - 17 05 08 ŠTĚRK Z KOLEJIŠTĚ (ODPAD PO RECYKLACI) VČETNĚ DOPRAVY</t>
  </si>
  <si>
    <t>R015210</t>
  </si>
  <si>
    <t>POPLATKY ZA LIKVIDACI ODPADŮ NEKONTAMINOVANÝCH - 17 01 01 ŽELEZNIČNÍ PRAŽCE BETONOVÉ VČETNĚ DOPRAVY</t>
  </si>
  <si>
    <t>R015250</t>
  </si>
  <si>
    <t>DACI ODPADŮ NEKONTAMINOVANÝCH - 17 02 03 PLASTY: POLYETYLÉNOVÉ PODLOŽKY (ŽEL. SVRŠEK), HDPE TRUBKY, KANALIZAČNÍ TRUBKY, VČETNĚ DOPRAVY</t>
  </si>
  <si>
    <t>R015260</t>
  </si>
  <si>
    <t>POPLATKY ZA LIKVIDACI ODPADŮ NEKONTAMINOVANÝCH - 07 02 99 PRYŽOVÉ PODLOŽKY (ŽEL. SVRŠEK), VČETNĚ DOPRAVY</t>
  </si>
  <si>
    <t>R015510</t>
  </si>
  <si>
    <t>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</si>
  <si>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</si>
  <si>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</si>
  <si>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</si>
  <si>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</si>
  <si>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</si>
  <si>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</si>
  <si>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</si>
  <si>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</si>
  <si>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POPLATKY ZA LIKVIDACI ODPADŮ NEBEZPEČNÝCH - 17 04 09* - KOVOVÝ ODPAD (VÝHYBKY) ZNEČIŠTĚNÉ MAZADLY, VČETNĚ DOPRAVY</t>
  </si>
  <si>
    <t>Evidenční položka     
N odpad: nebezpečné látky: těžké kovy, ropné látky a pod.      
Způsob likvidace: výkup, druhotná surovina</t>
  </si>
  <si>
    <t>R015810</t>
  </si>
  <si>
    <t>POPLATKY ZA LIKVIDACI ODPADŮ NEKONTAMINOVANÝCH - 17 04 05 - ŽELEZNÝ A OCELOVÝ ŠROT, VČETNĚ DOPRAVY</t>
  </si>
  <si>
    <t>SO 01-10-01.01</t>
  </si>
  <si>
    <t>Žst. Rožnov p.R., železniční svršek - následné podbití</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</si>
  <si>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</si>
  <si>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</si>
  <si>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</si>
  <si>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</si>
  <si>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</si>
  <si>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SO 01-11-01</t>
  </si>
  <si>
    <t>Žst. Rožnov p. R., železniční spodek</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</si>
  <si>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</si>
  <si>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</si>
  <si>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</si>
  <si>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</si>
  <si>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</si>
  <si>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</si>
  <si>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</si>
  <si>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</si>
  <si>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</si>
  <si>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</si>
  <si>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</si>
  <si>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</si>
  <si>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</si>
  <si>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</si>
  <si>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</si>
  <si>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</si>
  <si>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</si>
  <si>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</si>
  <si>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</si>
  <si>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</si>
  <si>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</si>
  <si>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</si>
  <si>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</si>
  <si>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</si>
  <si>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</si>
  <si>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</si>
  <si>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</si>
  <si>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</si>
  <si>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</si>
  <si>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</si>
  <si>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</si>
  <si>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</si>
  <si>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</si>
  <si>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</si>
  <si>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</si>
  <si>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</si>
  <si>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</si>
  <si>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</si>
  <si>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</si>
  <si>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</si>
  <si>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</si>
  <si>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</si>
  <si>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</si>
  <si>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</si>
  <si>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</si>
  <si>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</si>
  <si>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</si>
  <si>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</si>
  <si>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</si>
  <si>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</si>
  <si>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</si>
  <si>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</si>
  <si>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</si>
  <si>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</si>
  <si>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</si>
  <si>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</si>
  <si>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</si>
  <si>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</si>
  <si>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R015512</t>
  </si>
  <si>
    <t>POPLATKY ZA LIKVIDACI ODPADŮ NEBEZPEČNÝCH - 17 05 03* ZEMINA Z KOLEJIŠTĚ (VÝHYBKY) LOKÁLNĚ ZNEČIŠTĚNÁ ROPNÝMI LÁTKAMI - BIODEGRADACE, VČETNĚ DOPRAVY</t>
  </si>
  <si>
    <t>R015513</t>
  </si>
  <si>
    <t>POPLATKY ZA LIKVIDACI ODPADŮ NEBEZPEČNÝCH - 17 05 03* ZEMINA Z KOLEJIŠTĚ (VÝHYBKY) LOKÁLNĚ ZNEČIŠTĚNÁ NEBEZPEČNÝMI LÁTKAMI (NAPŘ. As, Pb) - SKLÁDKA S-NO, VČETNĚ DOPRAVY</t>
  </si>
  <si>
    <t xml:space="preserve">  D.2.1.2</t>
  </si>
  <si>
    <t>Nástupiště</t>
  </si>
  <si>
    <t>D.2.1.2</t>
  </si>
  <si>
    <t>SO 01-12-01</t>
  </si>
  <si>
    <t>Žst. Rožnov p. R., nástupiště</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</si>
  <si>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</si>
  <si>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</si>
  <si>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</si>
  <si>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</si>
  <si>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</si>
  <si>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</si>
  <si>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</si>
  <si>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</si>
  <si>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</si>
  <si>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</si>
  <si>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</si>
  <si>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</si>
  <si>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</si>
  <si>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</si>
  <si>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</si>
  <si>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</si>
  <si>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</si>
  <si>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</si>
  <si>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</si>
  <si>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</si>
  <si>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</si>
  <si>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</si>
  <si>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</si>
  <si>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</si>
  <si>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</si>
  <si>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</si>
  <si>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</si>
  <si>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</si>
  <si>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</si>
  <si>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</si>
  <si>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</si>
  <si>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</si>
  <si>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</si>
  <si>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</si>
  <si>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</si>
  <si>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</si>
  <si>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</si>
  <si>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</si>
  <si>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</si>
  <si>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</si>
  <si>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</si>
  <si>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</si>
  <si>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</si>
  <si>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</si>
  <si>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</si>
  <si>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</si>
  <si>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</si>
  <si>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</si>
  <si>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</si>
  <si>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</si>
  <si>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</si>
  <si>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</si>
  <si>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</si>
  <si>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</si>
  <si>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</si>
  <si>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</si>
  <si>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</si>
  <si>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</si>
  <si>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</si>
  <si>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</si>
  <si>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</si>
  <si>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</si>
  <si>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</si>
  <si>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</si>
  <si>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</si>
  <si>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</si>
  <si>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</si>
  <si>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</si>
  <si>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</si>
  <si>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</si>
  <si>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</si>
  <si>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</si>
  <si>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</si>
  <si>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</si>
  <si>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</si>
  <si>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</si>
  <si>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</si>
  <si>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</si>
  <si>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</si>
  <si>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</si>
  <si>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</si>
  <si>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</si>
  <si>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</si>
  <si>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</si>
  <si>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</si>
  <si>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</si>
  <si>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</si>
  <si>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</si>
  <si>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</si>
  <si>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</si>
  <si>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</si>
  <si>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</si>
  <si>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</si>
  <si>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</si>
  <si>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</si>
  <si>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</si>
  <si>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</si>
  <si>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</si>
  <si>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</si>
  <si>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</si>
  <si>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</si>
  <si>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</si>
  <si>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</si>
  <si>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</si>
  <si>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</si>
  <si>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</si>
  <si>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</si>
  <si>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</si>
  <si>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</si>
  <si>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</si>
  <si>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</si>
  <si>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</si>
  <si>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</si>
  <si>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</si>
  <si>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</si>
  <si>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</si>
  <si>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</si>
  <si>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</si>
  <si>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</si>
  <si>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</si>
  <si>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</si>
  <si>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</si>
  <si>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</si>
  <si>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</si>
  <si>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</si>
  <si>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</si>
  <si>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</si>
  <si>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</si>
  <si>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</si>
  <si>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</si>
  <si>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</si>
  <si>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</si>
  <si>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</si>
  <si>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</si>
  <si>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</si>
  <si>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</si>
  <si>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</si>
  <si>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</si>
  <si>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</si>
  <si>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</si>
  <si>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</si>
  <si>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</si>
  <si>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</si>
  <si>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</si>
  <si>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</si>
  <si>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</si>
  <si>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</si>
  <si>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</si>
  <si>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</si>
  <si>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</si>
  <si>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</si>
  <si>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</si>
  <si>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</si>
  <si>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</si>
  <si>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</si>
  <si>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</si>
  <si>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</si>
  <si>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</si>
  <si>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</si>
  <si>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</si>
  <si>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</si>
  <si>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</si>
  <si>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</si>
  <si>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</si>
  <si>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</si>
  <si>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</si>
  <si>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</si>
  <si>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</si>
  <si>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</si>
  <si>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</si>
  <si>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</si>
  <si>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</si>
  <si>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</si>
  <si>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</si>
  <si>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</si>
  <si>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</si>
  <si>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</si>
  <si>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</si>
  <si>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</si>
  <si>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</si>
  <si>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</si>
  <si>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</si>
  <si>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</si>
  <si>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</si>
  <si>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</si>
  <si>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</si>
  <si>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</si>
  <si>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</si>
  <si>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</si>
  <si>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</si>
  <si>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</si>
  <si>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</si>
  <si>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</si>
  <si>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</si>
  <si>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</si>
  <si>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</si>
  <si>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</si>
  <si>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</si>
  <si>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</si>
  <si>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</si>
  <si>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</si>
  <si>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</si>
  <si>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</si>
  <si>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</si>
  <si>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</si>
  <si>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</si>
  <si>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</si>
  <si>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</si>
  <si>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</si>
  <si>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</si>
  <si>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</si>
  <si>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</si>
  <si>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</si>
  <si>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</si>
  <si>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R015130</t>
  </si>
  <si>
    <t>POPLATKY ZA LIKVIDACI ODPADŮ NEKONTAMINOVANÝCH - 17 03 02 VYBOURANÝ ASFALTOVÝ BETON BEZ DEHTU VČETNĚ DOPRAVY</t>
  </si>
  <si>
    <t xml:space="preserve">  D.2.1.4</t>
  </si>
  <si>
    <t>Mosty</t>
  </si>
  <si>
    <t>D.2.1.4</t>
  </si>
  <si>
    <t>SO 01-20-01</t>
  </si>
  <si>
    <t>Žst. Rožnov p. R., podchod pod železniční trati v km 12,7</t>
  </si>
  <si>
    <t>029511</t>
  </si>
  <si>
    <t>OSTATNÍ POŽADAVKY - POSUDKY A KONTROLY</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</si>
  <si>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</si>
  <si>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</si>
  <si>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</si>
  <si>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</si>
  <si>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</si>
  <si>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</si>
  <si>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</si>
  <si>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</si>
  <si>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</si>
  <si>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</si>
  <si>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</si>
  <si>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</si>
  <si>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separační geotextílie mezi zásypem a kamennou rovnaninou</t>
  </si>
  <si>
    <t>1,8*(12*2+13)=66.600 [A]</t>
  </si>
  <si>
    <t>21264</t>
  </si>
  <si>
    <t>TRATIVODY KOMPLET Z TRUB Z PLAST HMOT DN DO 200MM</t>
  </si>
  <si>
    <t>Odvodnění rubu</t>
  </si>
  <si>
    <t>2*12+13=37.000 [A]</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</si>
  <si>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</si>
  <si>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</si>
  <si>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</si>
  <si>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</si>
  <si>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</si>
  <si>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</si>
  <si>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</si>
  <si>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</si>
  <si>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</si>
  <si>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</si>
  <si>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</si>
  <si>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</si>
  <si>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</si>
  <si>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</si>
  <si>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</si>
  <si>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</si>
  <si>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</si>
  <si>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</si>
  <si>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</si>
  <si>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</si>
  <si>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</si>
  <si>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</si>
  <si>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</si>
  <si>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</si>
  <si>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</si>
  <si>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</si>
  <si>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</si>
  <si>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</si>
  <si>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</si>
  <si>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</si>
  <si>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</si>
  <si>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</si>
  <si>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</si>
  <si>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</si>
  <si>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</si>
  <si>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</si>
  <si>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</si>
  <si>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</si>
  <si>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</si>
  <si>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</si>
  <si>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</si>
  <si>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</si>
  <si>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</si>
  <si>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</si>
  <si>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</si>
  <si>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</si>
  <si>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</si>
  <si>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</si>
  <si>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</si>
  <si>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</si>
  <si>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</si>
  <si>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</si>
  <si>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</si>
  <si>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</si>
  <si>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</si>
  <si>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</si>
  <si>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</si>
  <si>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</si>
  <si>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</si>
  <si>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</si>
  <si>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</si>
  <si>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</si>
  <si>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</si>
  <si>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</si>
  <si>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</si>
  <si>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</si>
  <si>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</si>
  <si>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</si>
  <si>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</si>
  <si>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</si>
  <si>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</si>
  <si>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</si>
  <si>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</si>
  <si>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</si>
  <si>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</si>
  <si>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</si>
  <si>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</si>
  <si>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</si>
  <si>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</si>
  <si>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</si>
  <si>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</si>
  <si>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</si>
  <si>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</si>
  <si>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R015160</t>
  </si>
  <si>
    <t>POPLATKY ZA LIKVIDACI ODPADŮ NEKONTAMINOVANÝCH - 02 01 03 SMÝCENÉ STROMY A KEŘE VČETNĚ DOPRAVY</t>
  </si>
  <si>
    <t>2=2.000 [A]</t>
  </si>
  <si>
    <t>R015570</t>
  </si>
  <si>
    <t>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</si>
  <si>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</si>
  <si>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</si>
  <si>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</si>
  <si>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 xml:space="preserve">  D.2.1.5</t>
  </si>
  <si>
    <t>Ostatní inženýrské objekty</t>
  </si>
  <si>
    <t>D.2.1.5</t>
  </si>
  <si>
    <t>SO 01-30-01</t>
  </si>
  <si>
    <t>Žst. Rožnov p. R., přeložka VO Rožnov</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</si>
  <si>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</si>
  <si>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</si>
  <si>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</si>
  <si>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</si>
  <si>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</si>
  <si>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</si>
  <si>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</si>
  <si>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</si>
  <si>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</si>
  <si>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</si>
  <si>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</si>
  <si>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</si>
  <si>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</si>
  <si>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</si>
  <si>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</si>
  <si>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</si>
  <si>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</si>
  <si>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</si>
  <si>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</si>
  <si>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</si>
  <si>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</si>
  <si>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</si>
  <si>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</si>
  <si>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</si>
  <si>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</si>
  <si>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</si>
  <si>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</si>
  <si>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</si>
  <si>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</si>
  <si>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</si>
  <si>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</si>
  <si>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</si>
  <si>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</si>
  <si>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</si>
  <si>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</si>
  <si>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</si>
  <si>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</si>
  <si>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</si>
  <si>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</si>
  <si>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</si>
  <si>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</si>
  <si>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</si>
  <si>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</si>
  <si>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</si>
  <si>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</si>
  <si>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</si>
  <si>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</si>
  <si>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</si>
  <si>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</si>
  <si>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</si>
  <si>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</si>
  <si>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</si>
  <si>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</si>
  <si>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</si>
  <si>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</si>
  <si>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</si>
  <si>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</si>
  <si>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</si>
  <si>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POPLATKY ZA LIKVIDACI ODPADŮ NEKONTAMINOVANÝCH - 17 02 03 PLASTY: POLYETYLÉNOVÉ PODLOŽKY (ŽEL. SVRŠEK), HDPE TRUBKY, KANALIZAČNÍ TRUBKY, VČETNĚ DOPRAVY</t>
  </si>
  <si>
    <t>SO 01-30-02.1</t>
  </si>
  <si>
    <t>ŽST Rožnov p. R., ochrana mimodrážních sdělovacích kabelů, CETIN</t>
  </si>
  <si>
    <t>provizorka: 200*0,5*0,3=30.000 [A] 
def:  60*0,9*0,3=16.200 [B]</t>
  </si>
  <si>
    <t>18010</t>
  </si>
  <si>
    <t>VŠEOBECNÉ ÚPRAVY ZASTAVĚNÉHO ÚZEMÍ</t>
  </si>
  <si>
    <t>702322</t>
  </si>
  <si>
    <t>ZAKRYTÍ KABELŮ BETONOVOU DESKOU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</si>
  <si>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</si>
  <si>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</si>
  <si>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75I111</t>
  </si>
  <si>
    <t>KABEL ZEMNÍ JEDNOPLÁŠŤOVÝ BEZ PANCÍŘE PRŮMĚRU ŽÍLY 0,6 MM DO 5XN</t>
  </si>
  <si>
    <t>5XN: 
délka:(100+40)*0,001=0.140 [A] 
čtyřky: 5=5.000 [B] 
kmčt: a*b=0.700 [C] 
3XN (provizorní stav): 
délka: 120*0,001=0.120 [D] 
čtyřky: 3=3.000 [E] 
kmčt: d*e=0.360 [F] 
f+c=1.060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</si>
  <si>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</si>
  <si>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75I112</t>
  </si>
  <si>
    <t>KABEL ZEMNÍ JEDNOPLÁŠŤOVÝ BEZ PANCÍŘE PRŮMĚRU ŽÍLY 0,6 MM DO 25XN</t>
  </si>
  <si>
    <t>10XN: 
délka: (40+60)*0,001=0.100 [A] 
čtyřky: 10=10.000 [B] 
kmčt: a*b=1.000 [C]</t>
  </si>
  <si>
    <t>75I11X</t>
  </si>
  <si>
    <t>KABEL ZEMNÍ JEDNOPLÁŠŤOVÝ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</si>
  <si>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</si>
  <si>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75IE41</t>
  </si>
  <si>
    <t>SLOUPKOVÝ ROZVADĚČ DO 100 PÁRŮ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</si>
  <si>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</si>
  <si>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</si>
  <si>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</si>
  <si>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</si>
  <si>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75IE4Y</t>
  </si>
  <si>
    <t>SLOUPKOVÝ ROZVADĚČ DO 100 PÁRŮ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</si>
  <si>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</si>
  <si>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</si>
  <si>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</si>
  <si>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</si>
  <si>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</si>
  <si>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</si>
  <si>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</si>
  <si>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Evidenční položka     
Výzisk - přebírá Správa železnic</t>
  </si>
  <si>
    <t>R položky</t>
  </si>
  <si>
    <t>VYTYČENÍ TRASY PODZEMNÍHO VEDENÍ V OBVODU ŽELEZNIČNÍ STANICE</t>
  </si>
  <si>
    <t>KABELOVÁ KNIHA - úprava</t>
  </si>
  <si>
    <t>délka nového výpichu DK do nové TB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</si>
  <si>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</si>
  <si>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SO 01-30-02.2</t>
  </si>
  <si>
    <t>ŽST Rožnov p. R., ochrana mimodrážních sdělovacích kabelů, TKR Jašek</t>
  </si>
  <si>
    <t>SO 01-30-03</t>
  </si>
  <si>
    <t>Žst. Rožnov p. R., přeložky rozvodů ČEZ</t>
  </si>
  <si>
    <t>113438</t>
  </si>
  <si>
    <t>ODSTRAN KRYTU ZPEVNĚNÝCH PLOCH S ASFALT POJIVEM VČET PODKLADU, ODVOZ DO 20KM</t>
  </si>
  <si>
    <t>742L24</t>
  </si>
  <si>
    <t>UKONČENÍ DVOU AŽ PĚTIŽÍLOVÉHO KABELU KABELOVOU SPOJKOU OD 70 DO 120 MM2</t>
  </si>
  <si>
    <t>743Z72</t>
  </si>
  <si>
    <t>DEMONTÁŽ KABELOVÉ SKŘÍNĚ ZDĚNÉ NEBO BETONOVÉ</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</si>
  <si>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</si>
  <si>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</si>
  <si>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</si>
  <si>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R015123</t>
  </si>
  <si>
    <t>POPLATKY ZA LIKVIDACI ODPADŮ NEKONTAMINOVANÝCH - 17 08 02 STAVEBNÍ MATERIÁLY NA BÁZI SÁDRY, VČETNĚ DOPRAVY</t>
  </si>
  <si>
    <t>SO 01-30-04</t>
  </si>
  <si>
    <t>Přeložky rozvodů nn ENERGOAQUA</t>
  </si>
  <si>
    <t>141733</t>
  </si>
  <si>
    <t>PROTLAČOVÁNÍ POTRUBÍ Z PLAST HMOT DN DO 150MM</t>
  </si>
  <si>
    <t>položka zahrnuje dodávku protlačovaného potrubí a veškeré pomocné práce (startovací zařízení, startovací a cílová jáma, opěrné a vodící bloky a pod.)</t>
  </si>
  <si>
    <t xml:space="preserve">  D.2.1.6</t>
  </si>
  <si>
    <t>Potrubní vedení kanalizace, ČOV</t>
  </si>
  <si>
    <t>D.2.1.6</t>
  </si>
  <si>
    <t>SO 01-31-01</t>
  </si>
  <si>
    <t>Žst. Rožnov p. R., dešťová kanalizace a vsakovací objekty</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</si>
  <si>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</si>
  <si>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</si>
  <si>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</si>
  <si>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</si>
  <si>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</si>
  <si>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</si>
  <si>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</si>
  <si>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</si>
  <si>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</si>
  <si>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</si>
  <si>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</si>
  <si>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</si>
  <si>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</si>
  <si>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</si>
  <si>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</si>
  <si>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</si>
  <si>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</si>
  <si>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</si>
  <si>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</si>
  <si>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</si>
  <si>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</si>
  <si>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</si>
  <si>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</si>
  <si>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</si>
  <si>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</si>
  <si>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</si>
  <si>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</si>
  <si>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</si>
  <si>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</si>
  <si>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</si>
  <si>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</si>
  <si>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</si>
  <si>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</si>
  <si>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</si>
  <si>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</si>
  <si>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</si>
  <si>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</si>
  <si>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</si>
  <si>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</si>
  <si>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</si>
  <si>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</si>
  <si>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</si>
  <si>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</si>
  <si>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</si>
  <si>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</si>
  <si>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</si>
  <si>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</si>
  <si>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</si>
  <si>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</si>
  <si>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</si>
  <si>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</si>
  <si>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</si>
  <si>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</si>
  <si>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</si>
  <si>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</si>
  <si>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</si>
  <si>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</si>
  <si>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</si>
  <si>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</si>
  <si>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</si>
  <si>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</si>
  <si>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</si>
  <si>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</si>
  <si>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</si>
  <si>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</si>
  <si>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</si>
  <si>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</si>
  <si>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</si>
  <si>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</si>
  <si>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</si>
  <si>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</si>
  <si>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</si>
  <si>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</si>
  <si>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</si>
  <si>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</si>
  <si>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</si>
  <si>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</si>
  <si>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</si>
  <si>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</si>
  <si>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</si>
  <si>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</si>
  <si>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</si>
  <si>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</si>
  <si>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</si>
  <si>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</si>
  <si>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</si>
  <si>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</si>
  <si>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</si>
  <si>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</si>
  <si>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</si>
  <si>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</si>
  <si>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</si>
  <si>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</si>
  <si>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SO 01-31-02</t>
  </si>
  <si>
    <t>Žst. Rožnov p. R., přípojka jednotné kanalizace a areálové rozvody</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</si>
  <si>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</si>
  <si>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</si>
  <si>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</si>
  <si>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</si>
  <si>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</si>
  <si>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</si>
  <si>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</si>
  <si>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</si>
  <si>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</si>
  <si>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</si>
  <si>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</si>
  <si>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</si>
  <si>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</si>
  <si>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</si>
  <si>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SO 01-32-01</t>
  </si>
  <si>
    <t>Žst. Rožnov p. R., vodovodní přípojka VB</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</si>
  <si>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</si>
  <si>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</si>
  <si>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</si>
  <si>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</si>
  <si>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</si>
  <si>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</si>
  <si>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</si>
  <si>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</si>
  <si>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</si>
  <si>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</si>
  <si>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</si>
  <si>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</si>
  <si>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</si>
  <si>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</si>
  <si>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</si>
  <si>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</si>
  <si>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</si>
  <si>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</si>
  <si>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</si>
  <si>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</si>
  <si>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</si>
  <si>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</si>
  <si>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</si>
  <si>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SO 01-32-02</t>
  </si>
  <si>
    <t>Žst. Rožnov p. R., vodovodní přípojka BUFET</t>
  </si>
  <si>
    <t>87313</t>
  </si>
  <si>
    <t>POTRUBÍ Z TRUB PLASTOVÝCH TLAKOVÝCH SVAŘOVANÝCH DN DO 25MM</t>
  </si>
  <si>
    <t>891113</t>
  </si>
  <si>
    <t>ŠOUPÁTKA DN DO 25MM</t>
  </si>
  <si>
    <t>R72223</t>
  </si>
  <si>
    <t>Vodoměrná sestava pro DN 25 vč. držáku na zeď, provedení dle dokumentace</t>
  </si>
  <si>
    <t>R9999</t>
  </si>
  <si>
    <t>PRŮVRT OBVODOVÉ ZDI OBJEKTU pr. 90 MM</t>
  </si>
  <si>
    <t>SO 01-33-01</t>
  </si>
  <si>
    <t>Žst. Rožnov p. R., plynovody</t>
  </si>
  <si>
    <t>R854261</t>
  </si>
  <si>
    <t>OCHRANA NTL PLYNOVODU OCEL DN300 V KM 12,72</t>
  </si>
  <si>
    <t>2019_OTSKP 2</t>
  </si>
  <si>
    <t>zahrnuje veškeré práce spojené s ochranou NTL  plynovodu  DN 300 uložené v chráničce,   
včetně sond pro zjištění hloubky uložení potrubí a  oprav při poškození plynovodů,chrániček a čichaček.</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</si>
  <si>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</si>
  <si>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</si>
  <si>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</si>
  <si>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</si>
  <si>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 xml:space="preserve">  D.2.1.8</t>
  </si>
  <si>
    <t>Pozemní komunikace</t>
  </si>
  <si>
    <t>D.2.1.8</t>
  </si>
  <si>
    <t>SO 01-50-01</t>
  </si>
  <si>
    <t>Žst. Rožnov p. R., chodník a účelová komunikace</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</si>
  <si>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</si>
  <si>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</si>
  <si>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</si>
  <si>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</si>
  <si>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</si>
  <si>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</si>
  <si>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</si>
  <si>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</si>
  <si>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</si>
  <si>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</si>
  <si>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</si>
  <si>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</si>
  <si>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</si>
  <si>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</si>
  <si>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</si>
  <si>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</si>
  <si>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</si>
  <si>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</si>
  <si>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</si>
  <si>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</si>
  <si>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</si>
  <si>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</si>
  <si>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</si>
  <si>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</si>
  <si>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</si>
  <si>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</si>
  <si>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</si>
  <si>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</si>
  <si>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</si>
  <si>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</si>
  <si>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</si>
  <si>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</si>
  <si>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</si>
  <si>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</si>
  <si>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</si>
  <si>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</si>
  <si>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</si>
  <si>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</si>
  <si>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</si>
  <si>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</si>
  <si>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</si>
  <si>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</si>
  <si>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</si>
  <si>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</si>
  <si>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</si>
  <si>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</si>
  <si>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</si>
  <si>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</si>
  <si>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</si>
  <si>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</si>
  <si>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</si>
  <si>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</si>
  <si>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</si>
  <si>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</si>
  <si>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</si>
  <si>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</si>
  <si>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</si>
  <si>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</si>
  <si>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</si>
  <si>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</si>
  <si>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</si>
  <si>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</si>
  <si>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</si>
  <si>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</si>
  <si>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</si>
  <si>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</si>
  <si>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</si>
  <si>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</si>
  <si>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</si>
  <si>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</si>
  <si>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</si>
  <si>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</si>
  <si>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</si>
  <si>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</si>
  <si>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</si>
  <si>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</si>
  <si>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</si>
  <si>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</si>
  <si>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OST</t>
  </si>
  <si>
    <t>Ostatní</t>
  </si>
  <si>
    <t>014201</t>
  </si>
  <si>
    <t>POPLATKY ZA ZEMNÍK - ZEMINA</t>
  </si>
  <si>
    <t>POPLATKY ZA LIKVIDACŮ ODPADŮ NEKONTAMINOVANÝCH - 17 05 04  VYTĚŽENÉ ZEMINY A HORNINY -  I. TŘÍDA TĚŽITELNOSTI VČETNĚ DOPRAVY</t>
  </si>
  <si>
    <t>POPLATKY ZA LIKVIDACŮ ODPADŮ NEKONTAMINOVANÝCH - 17 03 02  VYBOURANÝ ASFALTOVÝ BETON BEZ DEHTU VČETNĚ DOPRAVY</t>
  </si>
  <si>
    <t>POPLATKY ZA LIKVIDACŮ ODPADŮ NEKONTAMINOVANÝCH - 17 01 01  BETON Z DEMOLIC OBJEKTŮ, ZÁKLADŮ TV VČETNĚ DOPRAVY</t>
  </si>
  <si>
    <t>Stavební díl</t>
  </si>
  <si>
    <t>SO 01-50-02</t>
  </si>
  <si>
    <t>Žst. Rožnov p. R., parkoviště a příjezdová komunikace</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</si>
  <si>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</si>
  <si>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</si>
  <si>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</si>
  <si>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</si>
  <si>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</si>
  <si>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</si>
  <si>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</si>
  <si>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</si>
  <si>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</si>
  <si>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</si>
  <si>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</si>
  <si>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</si>
  <si>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</si>
  <si>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</si>
  <si>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</si>
  <si>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</si>
  <si>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</si>
  <si>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</si>
  <si>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</si>
  <si>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</si>
  <si>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</si>
  <si>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</si>
  <si>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</si>
  <si>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</si>
  <si>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</si>
  <si>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</si>
  <si>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</si>
  <si>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</si>
  <si>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</si>
  <si>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</si>
  <si>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</si>
  <si>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</si>
  <si>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</si>
  <si>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</si>
  <si>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</si>
  <si>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</si>
  <si>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</si>
  <si>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</si>
  <si>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</si>
  <si>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</si>
  <si>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</si>
  <si>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</si>
  <si>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</si>
  <si>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</si>
  <si>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</si>
  <si>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</si>
  <si>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a</t>
  </si>
  <si>
    <t>čtvercová bez zkosených hran tl.60mm šedá 
34,7=34.700 [A]</t>
  </si>
  <si>
    <t>b</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</si>
  <si>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</si>
  <si>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</si>
  <si>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</si>
  <si>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</si>
  <si>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</si>
  <si>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</si>
  <si>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</si>
  <si>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</si>
  <si>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</si>
  <si>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</si>
  <si>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</si>
  <si>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</si>
  <si>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</si>
  <si>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</si>
  <si>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</si>
  <si>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</si>
  <si>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</si>
  <si>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</si>
  <si>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</si>
  <si>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</si>
  <si>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</si>
  <si>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</si>
  <si>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</si>
  <si>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</si>
  <si>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</si>
  <si>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</si>
  <si>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</si>
  <si>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</si>
  <si>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</si>
  <si>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</si>
  <si>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</si>
  <si>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</si>
  <si>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</si>
  <si>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</si>
  <si>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</si>
  <si>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</si>
  <si>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</si>
  <si>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</si>
  <si>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</si>
  <si>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c</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</si>
  <si>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</si>
  <si>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</si>
  <si>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</si>
  <si>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</si>
  <si>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</si>
  <si>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odhad, 18=18.000 [A]</t>
  </si>
  <si>
    <t>odhad, 4=4.000 [A]</t>
  </si>
  <si>
    <t>1563*1,8=2 813.400 [A]</t>
  </si>
  <si>
    <t>27,97*2,3=64.331 [A]</t>
  </si>
  <si>
    <t>(18+4+(76*0,15*0,25)+(76*0,25*0,1))*2,6=69.550 [A]</t>
  </si>
  <si>
    <t>SO 01-52-03</t>
  </si>
  <si>
    <t>Žst. Rožnov p. R., úpravy nakládkové plochy</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</si>
  <si>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</si>
  <si>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</si>
  <si>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</si>
  <si>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</si>
  <si>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</si>
  <si>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</si>
  <si>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</si>
  <si>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</si>
  <si>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</si>
  <si>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</si>
  <si>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</si>
  <si>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</si>
  <si>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</si>
  <si>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</si>
  <si>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</si>
  <si>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</si>
  <si>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</si>
  <si>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</si>
  <si>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 xml:space="preserve">  D.2.1.9</t>
  </si>
  <si>
    <t>Kabelovody, kolektory</t>
  </si>
  <si>
    <t>D.2.1.9</t>
  </si>
  <si>
    <t>SO 01-60-01</t>
  </si>
  <si>
    <t>Žst. Rožnov p. R., kabelovod</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</si>
  <si>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</si>
  <si>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</si>
  <si>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</si>
  <si>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</si>
  <si>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</si>
  <si>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</si>
  <si>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</si>
  <si>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</si>
  <si>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</si>
  <si>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</si>
  <si>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</si>
  <si>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</si>
  <si>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</si>
  <si>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</si>
  <si>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</si>
  <si>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</si>
  <si>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</si>
  <si>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</si>
  <si>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</si>
  <si>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</si>
  <si>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</si>
  <si>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</si>
  <si>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</si>
  <si>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</si>
  <si>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</si>
  <si>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</si>
  <si>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</si>
  <si>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</si>
  <si>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</si>
  <si>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</si>
  <si>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</si>
  <si>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</si>
  <si>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</si>
  <si>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</si>
  <si>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</si>
  <si>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</si>
  <si>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</si>
  <si>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</si>
  <si>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</si>
  <si>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</si>
  <si>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</si>
  <si>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</si>
  <si>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</si>
  <si>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</si>
  <si>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</si>
  <si>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</si>
  <si>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</si>
  <si>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</si>
  <si>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</si>
  <si>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</si>
  <si>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</si>
  <si>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</si>
  <si>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</si>
  <si>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</si>
  <si>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</si>
  <si>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</si>
  <si>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</si>
  <si>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</si>
  <si>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</si>
  <si>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</si>
  <si>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</si>
  <si>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</si>
  <si>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</si>
  <si>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</si>
  <si>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</si>
  <si>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</si>
  <si>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</si>
  <si>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</si>
  <si>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</si>
  <si>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</si>
  <si>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</si>
  <si>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</si>
  <si>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</si>
  <si>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</si>
  <si>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</si>
  <si>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</si>
  <si>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</si>
  <si>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</si>
  <si>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</si>
  <si>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</si>
  <si>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</si>
  <si>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</si>
  <si>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</si>
  <si>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</si>
  <si>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</si>
  <si>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</si>
  <si>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</si>
  <si>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</si>
  <si>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</si>
  <si>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</si>
  <si>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</si>
  <si>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</si>
  <si>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</si>
  <si>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</si>
  <si>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</si>
  <si>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</si>
  <si>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</si>
  <si>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</si>
  <si>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</si>
  <si>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</si>
  <si>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</si>
  <si>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</si>
  <si>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</si>
  <si>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</si>
  <si>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</si>
  <si>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</si>
  <si>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</si>
  <si>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</si>
  <si>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</si>
  <si>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</si>
  <si>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</si>
  <si>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</si>
  <si>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</si>
  <si>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</si>
  <si>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</si>
  <si>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</si>
  <si>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</si>
  <si>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</si>
  <si>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</si>
  <si>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</si>
  <si>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</si>
  <si>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</si>
  <si>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</si>
  <si>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</si>
  <si>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</si>
  <si>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</si>
  <si>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</si>
  <si>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</si>
  <si>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</si>
  <si>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</si>
  <si>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</si>
  <si>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</si>
  <si>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</si>
  <si>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</si>
  <si>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</si>
  <si>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</si>
  <si>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</si>
  <si>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</si>
  <si>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</si>
  <si>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</si>
  <si>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</si>
  <si>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</si>
  <si>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</si>
  <si>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</si>
  <si>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</si>
  <si>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</si>
  <si>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</si>
  <si>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</si>
  <si>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</si>
  <si>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</si>
  <si>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</si>
  <si>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</si>
  <si>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</si>
  <si>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</si>
  <si>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</si>
  <si>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</si>
  <si>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</si>
  <si>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</si>
  <si>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</si>
  <si>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</si>
  <si>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</si>
  <si>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</si>
  <si>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</si>
  <si>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</si>
  <si>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</si>
  <si>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</si>
  <si>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</si>
  <si>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</si>
  <si>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</si>
  <si>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</si>
  <si>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</si>
  <si>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</si>
  <si>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</si>
  <si>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</si>
  <si>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</si>
  <si>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</si>
  <si>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</si>
  <si>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</si>
  <si>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</si>
  <si>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</si>
  <si>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</si>
  <si>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</si>
  <si>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</si>
  <si>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</si>
  <si>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</si>
  <si>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</si>
  <si>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</si>
  <si>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</si>
  <si>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</si>
  <si>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</si>
  <si>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</si>
  <si>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</si>
  <si>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</si>
  <si>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</si>
  <si>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</si>
  <si>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 xml:space="preserve">  D.2.2.1</t>
  </si>
  <si>
    <t>Pozemní stavební objekty výpravních budov a budov zastávek</t>
  </si>
  <si>
    <t>D.2.2.1</t>
  </si>
  <si>
    <t>SO 01-71-01</t>
  </si>
  <si>
    <t>Žst. Rožnov opd Radhoštěm, výpravní budova</t>
  </si>
  <si>
    <t>O3</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</si>
  <si>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</si>
  <si>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</si>
  <si>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</si>
  <si>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</si>
  <si>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</si>
  <si>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</si>
  <si>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</si>
  <si>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</si>
  <si>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</si>
  <si>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</si>
  <si>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</si>
  <si>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</si>
  <si>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</si>
  <si>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</si>
  <si>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</si>
  <si>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</si>
  <si>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</si>
  <si>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</si>
  <si>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</si>
  <si>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</si>
  <si>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</si>
  <si>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</si>
  <si>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</si>
  <si>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</si>
  <si>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</si>
  <si>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</si>
  <si>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</si>
  <si>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</si>
  <si>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</si>
  <si>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</si>
  <si>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</si>
  <si>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</si>
  <si>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</si>
  <si>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</si>
  <si>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</si>
  <si>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</si>
  <si>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</si>
  <si>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</si>
  <si>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</si>
  <si>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</si>
  <si>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</si>
  <si>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</si>
  <si>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</si>
  <si>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</si>
  <si>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</si>
  <si>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</si>
  <si>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</si>
  <si>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</si>
  <si>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</si>
  <si>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</si>
  <si>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</si>
  <si>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</si>
  <si>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</si>
  <si>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</si>
  <si>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</si>
  <si>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</si>
  <si>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</si>
  <si>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</si>
  <si>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</si>
  <si>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</si>
  <si>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</si>
  <si>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</si>
  <si>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</si>
  <si>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</si>
  <si>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</si>
  <si>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</si>
  <si>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</si>
  <si>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</si>
  <si>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</si>
  <si>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</si>
  <si>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</si>
  <si>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</si>
  <si>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</si>
  <si>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</si>
  <si>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</si>
  <si>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</si>
  <si>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</si>
  <si>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</si>
  <si>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</si>
  <si>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</si>
  <si>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</si>
  <si>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</si>
  <si>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</si>
  <si>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</si>
  <si>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</si>
  <si>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</si>
  <si>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</si>
  <si>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</si>
  <si>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</si>
  <si>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</si>
  <si>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</si>
  <si>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</si>
  <si>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</si>
  <si>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</si>
  <si>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</si>
  <si>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</si>
  <si>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</si>
  <si>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</si>
  <si>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</si>
  <si>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</si>
  <si>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</si>
  <si>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</si>
  <si>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</si>
  <si>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</si>
  <si>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</si>
  <si>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</si>
  <si>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</si>
  <si>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</si>
  <si>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</si>
  <si>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</si>
  <si>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</si>
  <si>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</si>
  <si>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</si>
  <si>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</si>
  <si>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</si>
  <si>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Zemní práce - obsyp (předpokládaný obj) 
750.0=750.000 [A] 
Celkem: A=750.000 [B]</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</si>
  <si>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</si>
  <si>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</si>
  <si>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</si>
  <si>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</si>
  <si>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</si>
  <si>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</si>
  <si>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</si>
  <si>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</si>
  <si>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</si>
  <si>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</si>
  <si>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</si>
  <si>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</si>
  <si>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</si>
  <si>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</si>
  <si>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</si>
  <si>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</si>
  <si>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</si>
  <si>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</si>
  <si>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</si>
  <si>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</si>
  <si>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</si>
  <si>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</si>
  <si>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</si>
  <si>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</si>
  <si>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</si>
  <si>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</si>
  <si>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</si>
  <si>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</si>
  <si>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</si>
  <si>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</si>
  <si>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</si>
  <si>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</si>
  <si>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</si>
  <si>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</si>
  <si>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</si>
  <si>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</si>
  <si>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</si>
  <si>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</si>
  <si>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</si>
  <si>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</si>
  <si>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</si>
  <si>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</si>
  <si>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</si>
  <si>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</si>
  <si>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</si>
  <si>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</si>
  <si>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</si>
  <si>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</si>
  <si>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</si>
  <si>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</si>
  <si>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</si>
  <si>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</si>
  <si>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</si>
  <si>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</si>
  <si>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</si>
  <si>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</si>
  <si>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</si>
  <si>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</si>
  <si>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</si>
  <si>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</si>
  <si>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</si>
  <si>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</si>
  <si>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</si>
  <si>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</si>
  <si>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</si>
  <si>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</si>
  <si>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</si>
  <si>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</si>
  <si>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</si>
  <si>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</si>
  <si>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</si>
  <si>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</si>
  <si>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</si>
  <si>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</si>
  <si>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</si>
  <si>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</si>
  <si>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</si>
  <si>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</si>
  <si>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</si>
  <si>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</si>
  <si>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</si>
  <si>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</si>
  <si>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</si>
  <si>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</si>
  <si>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</si>
  <si>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</si>
  <si>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</si>
  <si>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</si>
  <si>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</si>
  <si>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</si>
  <si>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</si>
  <si>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</si>
  <si>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</si>
  <si>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</si>
  <si>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</si>
  <si>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</si>
  <si>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</si>
  <si>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</si>
  <si>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</si>
  <si>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</si>
  <si>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</si>
  <si>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</si>
  <si>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</si>
  <si>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</si>
  <si>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</si>
  <si>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</si>
  <si>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</si>
  <si>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</si>
  <si>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</si>
  <si>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</si>
  <si>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</si>
  <si>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</si>
  <si>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</si>
  <si>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</si>
  <si>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</si>
  <si>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</si>
  <si>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</si>
  <si>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</si>
  <si>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</si>
  <si>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</si>
  <si>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</si>
  <si>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</si>
  <si>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</si>
  <si>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</si>
  <si>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</si>
  <si>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</si>
  <si>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</si>
  <si>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</si>
  <si>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</si>
  <si>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</si>
  <si>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</si>
  <si>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</si>
  <si>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</si>
  <si>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</si>
  <si>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</si>
  <si>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</si>
  <si>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</si>
  <si>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</si>
  <si>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</si>
  <si>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</si>
  <si>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</si>
  <si>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</si>
  <si>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</si>
  <si>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</si>
  <si>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</si>
  <si>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</si>
  <si>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</si>
  <si>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</si>
  <si>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</si>
  <si>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</si>
  <si>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</si>
  <si>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</si>
  <si>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</si>
  <si>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</si>
  <si>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</si>
  <si>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</si>
  <si>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</si>
  <si>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</si>
  <si>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</si>
  <si>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</si>
  <si>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</si>
  <si>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</si>
  <si>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</si>
  <si>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</si>
  <si>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</si>
  <si>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</si>
  <si>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</si>
  <si>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</si>
  <si>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</si>
  <si>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</si>
  <si>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</si>
  <si>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</si>
  <si>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</si>
  <si>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</si>
  <si>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83</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</si>
  <si>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</si>
  <si>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</si>
  <si>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</si>
  <si>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</si>
  <si>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84</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</si>
  <si>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</si>
  <si>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</si>
  <si>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</si>
  <si>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</si>
  <si>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85</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</si>
  <si>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</si>
  <si>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</si>
  <si>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</si>
  <si>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</si>
  <si>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</si>
  <si>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86</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</si>
  <si>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</si>
  <si>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</si>
  <si>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</si>
  <si>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</si>
  <si>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87</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</si>
  <si>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</si>
  <si>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</si>
  <si>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</si>
  <si>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</si>
  <si>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88</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</si>
  <si>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</si>
  <si>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</si>
  <si>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</si>
  <si>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</si>
  <si>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309</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</si>
  <si>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</si>
  <si>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</si>
  <si>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</si>
  <si>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</si>
  <si>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</si>
  <si>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</si>
  <si>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</si>
  <si>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</si>
  <si>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</si>
  <si>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</si>
  <si>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</si>
  <si>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</si>
  <si>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</si>
  <si>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</si>
  <si>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</si>
  <si>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</si>
  <si>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</si>
  <si>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</si>
  <si>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</si>
  <si>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</si>
  <si>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</si>
  <si>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</si>
  <si>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</si>
  <si>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</si>
  <si>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</si>
  <si>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</si>
  <si>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89</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</si>
  <si>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</si>
  <si>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</si>
  <si>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</si>
  <si>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</si>
  <si>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</si>
  <si>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</si>
  <si>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</si>
  <si>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</si>
  <si>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91</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</si>
  <si>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</si>
  <si>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</si>
  <si>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</si>
  <si>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</si>
  <si>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92</t>
  </si>
  <si>
    <t>411351012</t>
  </si>
  <si>
    <t>Odstranění bednění stropů deskových tl přes 5 do 25 cm bez podpěrné kce</t>
  </si>
  <si>
    <t>Bednění stropních konstrukcí - bez podpěrné konstrukce desek tloušťky stropní desky přes 5 do 25 cm odstranění</t>
  </si>
  <si>
    <t>93</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</si>
  <si>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</si>
  <si>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</si>
  <si>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</si>
  <si>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</si>
  <si>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94</t>
  </si>
  <si>
    <t>411354313</t>
  </si>
  <si>
    <t>Zřízení podpěrné konstrukce stropů výšky do 4 m tl přes 15 do 25 cm</t>
  </si>
  <si>
    <t>Podpěrná konstrukce stropů - desek, kleneb a skořepin výška podepření do 4 m tloušťka stropu přes 15 do 25 cm zřízení</t>
  </si>
  <si>
    <t>95</t>
  </si>
  <si>
    <t>411354314</t>
  </si>
  <si>
    <t>Odstranění podpěrné konstrukce stropů výšky do 4 m tl přes 15 do 25 cm</t>
  </si>
  <si>
    <t>Podpěrná konstrukce stropů - desek, kleneb a skořepin výška podepření do 4 m tloušťka stropu přes 15 do 25 cm odstranění</t>
  </si>
  <si>
    <t>96</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</si>
  <si>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</si>
  <si>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</si>
  <si>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</si>
  <si>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</si>
  <si>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97</t>
  </si>
  <si>
    <t>413941123</t>
  </si>
  <si>
    <t>Osazování ocelových válcovaných nosníků stropů I, IE, U, UE nebo L č. 14 až 22 nebo výšky do 220 mm</t>
  </si>
  <si>
    <t>Osazování ocelových válcovaných nosníků ve stropech I nebo IE nebo U nebo UE nebo L č. 14 až 22 nebo výšky do 220 mm</t>
  </si>
  <si>
    <t>98</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</si>
  <si>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</si>
  <si>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</si>
  <si>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</si>
  <si>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</si>
  <si>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99</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</si>
  <si>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</si>
  <si>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</si>
  <si>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</si>
  <si>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</si>
  <si>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417351116</t>
  </si>
  <si>
    <t>Odstranění bednění ztužujících věnců</t>
  </si>
  <si>
    <t>Bednění bočnic ztužujících pásů a věnců včetně vzpěr  odstranění</t>
  </si>
  <si>
    <t>101</t>
  </si>
  <si>
    <t>417361821</t>
  </si>
  <si>
    <t>Výztuž ztužujících pásů a věnců betonářskou ocelí 10 505</t>
  </si>
  <si>
    <t>Výztuž ztužujících pásů a věnců  z betonářské oceli 10 505 (R) nebo BSt 500</t>
  </si>
  <si>
    <t>ŽB věnec - výztuž (m) 
1.NP; 2.NP 
(1016.21+1231.3)/1000=2.248 [A] 
Celkem: A=2.248 [B]</t>
  </si>
  <si>
    <t>28375945</t>
  </si>
  <si>
    <t>deska EPS 100 fasádní ?=0,037 tl 50mm</t>
  </si>
  <si>
    <t>Souvrství stěn - KZS (pl) 
TI01 - N02 
(24.51)=24.510 [A] 
Celkem: A=24.510 [B] 
B * 1.1Koeficient množství=26.961 [C]</t>
  </si>
  <si>
    <t>28375946</t>
  </si>
  <si>
    <t>deska EPS 100 fasádní ?=0,037 tl 60mm</t>
  </si>
  <si>
    <t>Souvrství stěn - KZS (pl) 
TI01 - N01 
(1.08)=1.080 [A] 
Celkem: A=1.080 [B] 
B * 1.1Koeficient množství=1.188 [C]</t>
  </si>
  <si>
    <t>28375947</t>
  </si>
  <si>
    <t>deska EPS 100 fasádní ?=0,037 tl 70mm</t>
  </si>
  <si>
    <t>Souvrství stěn - KZS (pl) 
TI01 - N03 
(0.23)=0.230 [A] 
Celkem: A=0.230 [B] 
B * 1.1Koeficient množství=0.253 [C]</t>
  </si>
  <si>
    <t>28375950</t>
  </si>
  <si>
    <t>deska EPS 100 fasádní ?=0,037 tl 100mm</t>
  </si>
  <si>
    <t>Souvrství stěn - KZS (pl) 
TI01 - N04 
(46.79)=46.790 [A] 
Celkem: A=46.790 [B] 
B * 1.1Koeficient množství=51.469 [C]</t>
  </si>
  <si>
    <t>28375981</t>
  </si>
  <si>
    <t>deska EPS 100 fasádní ?=0,037 tl 140mm</t>
  </si>
  <si>
    <t>Souvrství stěn - KZS (pl) 
TI01 - N05 
(10.91)=10.910 [A] 
Celkem: A=10.910 [B] 
B * 1.1Koeficient množství=12.001 [C]</t>
  </si>
  <si>
    <t>28375984</t>
  </si>
  <si>
    <t>deska EPS 100 fasádní ?=0,037 tl 150mm</t>
  </si>
  <si>
    <t>Souvrství stěn - KZS (pl) 
TI01 - N06 
(8.99)=8.990 [A] 
Celkem: A=8.990 [B] 
B * 1.1Koeficient množství=9.889 [C]</t>
  </si>
  <si>
    <t>28375986</t>
  </si>
  <si>
    <t>deska EPS 100 fasádní ?=0,037 tl 180mm</t>
  </si>
  <si>
    <t>Souvrství stěn - KZS (pl) 
TI01 - N07 
(22.93)=22.930 [A] 
Celkem: A=22.930 [B] 
B * 1.1Koeficient množství=25.223 [C]</t>
  </si>
  <si>
    <t>110</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</si>
  <si>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</si>
  <si>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</si>
  <si>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</si>
  <si>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</si>
  <si>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113</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</si>
  <si>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</si>
  <si>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</si>
  <si>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</si>
  <si>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</si>
  <si>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114</t>
  </si>
  <si>
    <t>6128210X1</t>
  </si>
  <si>
    <t>Vnitřní sanační omítka pro vlhké zdivo prováděná ručně (dle PD)</t>
  </si>
  <si>
    <t>Sanační omítka (dl * v) - otvory (š * v) 
1.PP - místnost (001; 002; 003; 004) 
((18.64)+(23.95)+(16.08)+(17.18))*2.43=184.316 [A] 
-((1.02*2.02)+(1.02*2.02+1.07*2.89+0.9*1.98)+(0.9*1.98)+(1.07*2.89))=-13.869 [B] 
Celkem: A+B=170.447 [C]</t>
  </si>
  <si>
    <t>116</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</si>
  <si>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</si>
  <si>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</si>
  <si>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</si>
  <si>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</si>
  <si>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117</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</si>
  <si>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</si>
  <si>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</si>
  <si>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</si>
  <si>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</si>
  <si>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118</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</si>
  <si>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</si>
  <si>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</si>
  <si>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</si>
  <si>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</si>
  <si>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119</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</si>
  <si>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</si>
  <si>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</si>
  <si>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</si>
  <si>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120</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</si>
  <si>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</si>
  <si>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</si>
  <si>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</si>
  <si>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121</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</si>
  <si>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</si>
  <si>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</si>
  <si>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</si>
  <si>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122</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</si>
  <si>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</si>
  <si>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</si>
  <si>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</si>
  <si>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</si>
  <si>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123</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</si>
  <si>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</si>
  <si>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</si>
  <si>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</si>
  <si>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</si>
  <si>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125</t>
  </si>
  <si>
    <t>63100SAN2</t>
  </si>
  <si>
    <t>D+M SAN 3 úprava schodiště (dle PD)</t>
  </si>
  <si>
    <t>126</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</si>
  <si>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</si>
  <si>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</si>
  <si>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</si>
  <si>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</si>
  <si>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127</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</si>
  <si>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</si>
  <si>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</si>
  <si>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</si>
  <si>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</si>
  <si>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128</t>
  </si>
  <si>
    <t>631319011</t>
  </si>
  <si>
    <t>Příplatek k mazanině tl přes 50 do 80 mm za přehlazení povrchu</t>
  </si>
  <si>
    <t>Příplatek k cenám mazanin  za úpravu povrchu mazaniny přehlazením, mazanina tl. přes 50 do 80 mm</t>
  </si>
  <si>
    <t>129</t>
  </si>
  <si>
    <t>130</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</si>
  <si>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</si>
  <si>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</si>
  <si>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</si>
  <si>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131</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</si>
  <si>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</si>
  <si>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</si>
  <si>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</si>
  <si>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132</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</si>
  <si>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</si>
  <si>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</si>
  <si>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</si>
  <si>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</si>
  <si>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</si>
  <si>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138</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</si>
  <si>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</si>
  <si>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</si>
  <si>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</si>
  <si>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</si>
  <si>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139</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</si>
  <si>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</si>
  <si>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</si>
  <si>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</si>
  <si>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</si>
  <si>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140</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</si>
  <si>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</si>
  <si>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</si>
  <si>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</si>
  <si>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</si>
  <si>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141</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</si>
  <si>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</si>
  <si>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</si>
  <si>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</si>
  <si>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</si>
  <si>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</si>
  <si>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</si>
  <si>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11163153</t>
  </si>
  <si>
    <t>emulze asfaltová penetrační</t>
  </si>
  <si>
    <t>litr</t>
  </si>
  <si>
    <t>124</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</si>
  <si>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</si>
  <si>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</si>
  <si>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</si>
  <si>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142</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</si>
  <si>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</si>
  <si>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</si>
  <si>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</si>
  <si>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</si>
  <si>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</si>
  <si>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143</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</si>
  <si>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</si>
  <si>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</si>
  <si>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</si>
  <si>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</si>
  <si>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144</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</si>
  <si>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</si>
  <si>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</si>
  <si>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</si>
  <si>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</si>
  <si>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</si>
  <si>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145</t>
  </si>
  <si>
    <t>711142559</t>
  </si>
  <si>
    <t>Provedení izolace proti zemní vlhkosti pásy přitavením svislé NAIP</t>
  </si>
  <si>
    <t>Provedení izolace proti zemní vlhkosti pásy přitavením  NAIP na ploše svislé S</t>
  </si>
  <si>
    <t>Základy - HIS, NAIP (pl * p) 
(189.93)*2=379.860 [A] 
Celkem: A=379.860 [B]</t>
  </si>
  <si>
    <t>311</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</si>
  <si>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</si>
  <si>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</si>
  <si>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</si>
  <si>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</si>
  <si>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312</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</si>
  <si>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</si>
  <si>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</si>
  <si>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</si>
  <si>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28375914</t>
  </si>
  <si>
    <t>deska EPS 150 pro konstrukce s vysokým zatížením ?=0,035 tl 100mm</t>
  </si>
  <si>
    <t>Souvrství podlahy - TI (pl) 
skladba F 
2.NP - místnost (202) 
(3.42)=3.420 [A] 
Celkem: A=3.420 [B] 
B * 1.1Koeficient množství=3.762 [C]</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</si>
  <si>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</si>
  <si>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</si>
  <si>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</si>
  <si>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283760X1</t>
  </si>
  <si>
    <t>deska EPS 100 grafitová podlahová tl 180mm (dle PD)</t>
  </si>
  <si>
    <t>Souvrství podlahy - TI (pl) 
skladba I 
1.NP - místnost (120; 121) 
(32.8)=32.800 [A] 
Celkem: A=32.800 [B] 
B * 1.1Koeficient množství=36.080 [C]</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</si>
  <si>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</si>
  <si>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</si>
  <si>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</si>
  <si>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283760X3</t>
  </si>
  <si>
    <t>deska EPS 100 grafitová podlahová tl 150mm (dle PD)</t>
  </si>
  <si>
    <t>deska EPS grafitová fasádní ?=0,032 tl 150mm</t>
  </si>
  <si>
    <t>Souvrství podlahy - TI (pl) 
skladba L 
1.NP - místnost (118) 
(10.92)=10.920 [A] 
Celkem: A=10.920 [B] 
B * 1.1Koeficient množství=12.012 [C]</t>
  </si>
  <si>
    <t>28376441</t>
  </si>
  <si>
    <t>deska z polystyrénu XPS, hrana rovná a strukturovaný povrch 300kPa tl 60mm</t>
  </si>
  <si>
    <t>Souvrství stěn - KZS (pl) 
TI02 - N01 
(94.54)=94.540 [A] 
Celkem: A=94.540 [B] 
B * 1.1Koeficient množství=103.994 [C]</t>
  </si>
  <si>
    <t>28376553</t>
  </si>
  <si>
    <t>deska polystyrénová pro snížení kročejového hluku (max. zatížení 4 kN/m2) tl 30mm</t>
  </si>
  <si>
    <t>Souvrství podlahy - TI (pl) 
skladba E+ 
2.NP - místnost (205; 206; 207) 
(18.54)=18.540 [A] 
Celkem: A=18.540 [B] 
B * 1.1Koeficient množství=20.394 [C]</t>
  </si>
  <si>
    <t>28376554</t>
  </si>
  <si>
    <t>deska polystyrénová pro snížení kročejového hluku (max. zatížení 4 kN/m2) tl 40mm</t>
  </si>
  <si>
    <t>Souvrství podlahy - TI (pl) 
skladba D 
2.NP - místnost (203; 204; 208) 
(38.25)=38.250 [A] 
Celkem: A=38.250 [B] 
B * 1.1Koeficient množství=42.075 [C]</t>
  </si>
  <si>
    <t>133</t>
  </si>
  <si>
    <t>63148155</t>
  </si>
  <si>
    <t>deska tepelně izolační minerální univerzální ?=0,035 tl 120mm</t>
  </si>
  <si>
    <t>Souvrství stěny - TI (dl * v) 
výpravní budova 
skladba SN01 
3.NP 
(1.35+2.86+2.20+1.49)*2.00=15.800 [A] 
(3.29)*2.00=6.580 [B] 
Celkem: A+B=22.380 [C] 
C * 1.1Koeficient množství=24.618 [D]</t>
  </si>
  <si>
    <t>134</t>
  </si>
  <si>
    <t>63152102</t>
  </si>
  <si>
    <t>pás tepelně izolační univerzální ?=0,032-0,033 tl 140mm</t>
  </si>
  <si>
    <t>Souvrství střechy - TI (dl * š) 
skladba TI03 
12.10*8.85=107.085 [A] 
Celkem: A=107.085 [B] 
B * 1.1Koeficient množství=117.794 [C]</t>
  </si>
  <si>
    <t>135</t>
  </si>
  <si>
    <t>136</t>
  </si>
  <si>
    <t>63152104</t>
  </si>
  <si>
    <t>pás tepelně izolační univerzální ?=0,032-0,033 tl 160mm</t>
  </si>
  <si>
    <t>Souvrství střechy - TI (dl * š) 
skladba TI01 
6.47*11.29=73.046 [A] 
skladba TI02 
13.48*8.85=119.298 [B] 
skladba TI03 
12.10*8.85=107.085 [C] 
Celkem: A+B+C=299.429 [D] 
D * 1.1Koeficient množství=329.372 [E]</t>
  </si>
  <si>
    <t>137</t>
  </si>
  <si>
    <t>63152106</t>
  </si>
  <si>
    <t>pás tepelně izolační univerzální ?=0,032-0,033 tl 180mm</t>
  </si>
  <si>
    <t>Souvrství střechy - TI (dl * š) 
skladba TI01 
6.47*11.29=73.046 [A] 
skladba TI02 
13.48*8.85=119.298 [B] 
Celkem: A+B=192.344 [C] 
C * 1.1Koeficient množství=211.578 [D]</t>
  </si>
  <si>
    <t>147</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</si>
  <si>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</si>
  <si>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</si>
  <si>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</si>
  <si>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148</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</si>
  <si>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</si>
  <si>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</si>
  <si>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</si>
  <si>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</si>
  <si>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149</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</si>
  <si>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</si>
  <si>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</si>
  <si>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</si>
  <si>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</si>
  <si>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150</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</si>
  <si>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</si>
  <si>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</si>
  <si>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</si>
  <si>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</si>
  <si>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151</t>
  </si>
  <si>
    <t>713131151</t>
  </si>
  <si>
    <t>Montáž izolace tepelné stěn a základů volně vloženými rohožemi, pásy, dílci, deskami 1 vrstva</t>
  </si>
  <si>
    <t>Montáž tepelné izolace stěn rohožemi, pásy, deskami, dílci, bloky (izolační materiál ve specifikaci) vložením jednovrstvě</t>
  </si>
  <si>
    <t>313</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</si>
  <si>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</si>
  <si>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</si>
  <si>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</si>
  <si>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314</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</si>
  <si>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</si>
  <si>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</si>
  <si>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</si>
  <si>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107</t>
  </si>
  <si>
    <t>60511120</t>
  </si>
  <si>
    <t>řezivo stavební prkna prismovaná středová tl 25(32)mm dl 2-5m</t>
  </si>
  <si>
    <t>CS ÚRS 2021 01</t>
  </si>
  <si>
    <t>Souvrství střechy - bednění (pl * v) 
skladba N01; N02; N03; N04 
(591.076)*0.022=13.004 [A] 
Celkem: A=13.004 [B] 
B * 1.1Koeficient množství=14.304 [C]</t>
  </si>
  <si>
    <t>108</t>
  </si>
  <si>
    <t>60514114</t>
  </si>
  <si>
    <t>řezivo jehličnaté lať impregnovaná dl 4 m</t>
  </si>
  <si>
    <t>Souvrství střechy - kontralatě (pl * dl * š * v) 
skladba N01; N02; N03; N04 
(591.076)*1.00*(0.06*0.04)=1.419 [A] 
skladba N05 
(214.65)*1.00*(0.06*0.04)=0.515 [B] 
Celkem: A+B=1.934 [C] 
C * 1.1Koeficient množství=2.127 [D]</t>
  </si>
  <si>
    <t>109</t>
  </si>
  <si>
    <t>Souvrství střechy - podbití, rošt (pl * dl * š * v) 
skladba N05 
((214.65)+(40.0))*2.00*(0.05*0.03)=0.764 [A] 
Celkem: A=0.764 [B] 
B * 1.1Koeficient množství=0.840 [C]</t>
  </si>
  <si>
    <t>111</t>
  </si>
  <si>
    <t>61189990</t>
  </si>
  <si>
    <t>palubky podlahové smrk tl 28mm A/B</t>
  </si>
  <si>
    <t>112</t>
  </si>
  <si>
    <t>611911X1</t>
  </si>
  <si>
    <t>palubky obkladové tl. 20 mm jakost A/B (dle PD)</t>
  </si>
  <si>
    <t>palubky obkladové smrk profil klasický 19x196mm jakost A/B</t>
  </si>
  <si>
    <t>152</t>
  </si>
  <si>
    <t>762000KR1</t>
  </si>
  <si>
    <t>D+M krov vč. spojovacích prvků a dopňků (dle PD)</t>
  </si>
  <si>
    <t>SOUBOR</t>
  </si>
  <si>
    <t>153</t>
  </si>
  <si>
    <t>762000NK1</t>
  </si>
  <si>
    <t>D+M nosná dřevěná konstrukce stěny SN01 vč. kotvení a doplňků (dle PD)</t>
  </si>
  <si>
    <t>154</t>
  </si>
  <si>
    <t>762000PV1</t>
  </si>
  <si>
    <t>D+M PV1 příhradový vazník vč. kotvení a doplňků (dle PD)</t>
  </si>
  <si>
    <t>155</t>
  </si>
  <si>
    <t>762000PV2</t>
  </si>
  <si>
    <t>D+M PV2 příhradový vazník vč. kotvení a doplňků (dle PD)</t>
  </si>
  <si>
    <t>156</t>
  </si>
  <si>
    <t>762000PV3</t>
  </si>
  <si>
    <t>D+M PV3 příhradový vazník vč. kotvení a doplňků (dle PD)</t>
  </si>
  <si>
    <t>157</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</si>
  <si>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</si>
  <si>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</si>
  <si>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</si>
  <si>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</si>
  <si>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158</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</si>
  <si>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</si>
  <si>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</si>
  <si>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</si>
  <si>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</si>
  <si>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159</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</si>
  <si>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</si>
  <si>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</si>
  <si>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</si>
  <si>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</si>
  <si>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160</t>
  </si>
  <si>
    <t>762395000</t>
  </si>
  <si>
    <t>Spojovací prostředky krovů, bednění, laťování, nadstřešních konstrukcí</t>
  </si>
  <si>
    <t>Spojovací prostředky krovů, bednění a laťování, nadstřešních konstrukcí  svory, prkna, hřebíky, pásová ocel, vruty</t>
  </si>
  <si>
    <t>161</t>
  </si>
  <si>
    <t>762429001</t>
  </si>
  <si>
    <t>Montáž obložení stropu podkladový rošt</t>
  </si>
  <si>
    <t>Obložení stropů nebo střešních podhledů montáž roštu podkladového</t>
  </si>
  <si>
    <t>Souvrství střechy - podbití, rošt (pl * dl) 
skladba N05 
((214.65)+(40.0))*2.00=509.300 [A] 
Celkem: A=509.300 [B]</t>
  </si>
  <si>
    <t>162</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</si>
  <si>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</si>
  <si>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</si>
  <si>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</si>
  <si>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</si>
  <si>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</si>
  <si>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163</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</si>
  <si>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</si>
  <si>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</si>
  <si>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</si>
  <si>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</si>
  <si>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164</t>
  </si>
  <si>
    <t>762525104</t>
  </si>
  <si>
    <t>Položení podlahy z palubek</t>
  </si>
  <si>
    <t>Položení podlah  hoblovaných na pero a drážku z palubek</t>
  </si>
  <si>
    <t>Souvrství podlahy - palubky (pl) 
skladba H 
3.NP - místnost (301) 
(67.42)=67.420 [A] 
Mezisoučet: A=67.420 [B] 
Celkem: A=67.420 [C]</t>
  </si>
  <si>
    <t>165</t>
  </si>
  <si>
    <t>762841310</t>
  </si>
  <si>
    <t>Montáž podbíjení stropů a střech vodorovných z palubek</t>
  </si>
  <si>
    <t>Montáž podbíjení  stropů a střech vodorovných z hoblovaných prken z palubek</t>
  </si>
  <si>
    <t>Souvrství střechy - podbití (pl) 
skladba N05 
(214.65)+(40.0)=254.650 [A] 
Celkem: A=254.650 [B]</t>
  </si>
  <si>
    <t>315</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</si>
  <si>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</si>
  <si>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</si>
  <si>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</si>
  <si>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316</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</si>
  <si>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</si>
  <si>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</si>
  <si>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</si>
  <si>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104</t>
  </si>
  <si>
    <t>59036035</t>
  </si>
  <si>
    <t>panel akustický skrytý nosný rastr bílá tl 20mm</t>
  </si>
  <si>
    <t>166</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</si>
  <si>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</si>
  <si>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</si>
  <si>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</si>
  <si>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</si>
  <si>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</si>
  <si>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167</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</si>
  <si>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</si>
  <si>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</si>
  <si>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</si>
  <si>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</si>
  <si>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168</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</si>
  <si>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</si>
  <si>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</si>
  <si>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</si>
  <si>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</si>
  <si>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169</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</si>
  <si>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</si>
  <si>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</si>
  <si>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</si>
  <si>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</si>
  <si>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170</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</si>
  <si>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</si>
  <si>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</si>
  <si>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</si>
  <si>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</si>
  <si>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</si>
  <si>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171</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</si>
  <si>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</si>
  <si>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</si>
  <si>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</si>
  <si>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</si>
  <si>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172</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</si>
  <si>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</si>
  <si>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</si>
  <si>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</si>
  <si>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</si>
  <si>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173</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</si>
  <si>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</si>
  <si>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</si>
  <si>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</si>
  <si>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</si>
  <si>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174</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</si>
  <si>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</si>
  <si>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</si>
  <si>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</si>
  <si>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</si>
  <si>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317</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</si>
  <si>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</si>
  <si>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</si>
  <si>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</si>
  <si>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318</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</si>
  <si>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</si>
  <si>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</si>
  <si>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</si>
  <si>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</si>
  <si>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</si>
  <si>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28329223</t>
  </si>
  <si>
    <t>fólie difuzně propustné s nakašírovanou strukturovanou rohoží pod hladkou plechovou krytinu</t>
  </si>
  <si>
    <t>175</t>
  </si>
  <si>
    <t>764000K01</t>
  </si>
  <si>
    <t>D+M K01 okapový žlab půlkruhový, tl. plechu 0,6 mm, průměru 150 mm vč. kotvících prvků, úchytných háků a dalších napojovacích armatur (dle PD)</t>
  </si>
  <si>
    <t>176</t>
  </si>
  <si>
    <t>764000K02</t>
  </si>
  <si>
    <t>D+M K02 okapový žlab půlkruhový, tl. plechu 0,6 mm, průměru 150 mm vč. kotvících prvků, úchytných háků a dalších napojovacích armatur (dle PD)</t>
  </si>
  <si>
    <t>177</t>
  </si>
  <si>
    <t>764000K03</t>
  </si>
  <si>
    <t>D+M K03 okapový žlab půlkruhový, tl. plechu 0,6 mm, průměru 150 mm vč. kotvících prvků, úchytných háků a dalších napojovacích armatur (dle PD)</t>
  </si>
  <si>
    <t>178</t>
  </si>
  <si>
    <t>764000K04</t>
  </si>
  <si>
    <t>D+M K04 okapový žlab půlkruhový, tl. plechu 0,6 mm, průměru 420 mm vč. kotvících prvků, úchytných háků a dalších napojovacích armatur (dle PD)</t>
  </si>
  <si>
    <t>179</t>
  </si>
  <si>
    <t>764000K05</t>
  </si>
  <si>
    <t>D+M K05 okapový žlab půlkruhový, tl. plechu 0,6 mm, průměru 420 mm vč. kotvících prvků, úchytných háků a dalších napojovacích armatur (dle PD)</t>
  </si>
  <si>
    <t>180</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</si>
  <si>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</si>
  <si>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</si>
  <si>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</si>
  <si>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181</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</si>
  <si>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</si>
  <si>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</si>
  <si>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</si>
  <si>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182</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</si>
  <si>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</si>
  <si>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</si>
  <si>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</si>
  <si>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183</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</si>
  <si>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</si>
  <si>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</si>
  <si>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</si>
  <si>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184</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</si>
  <si>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</si>
  <si>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</si>
  <si>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</si>
  <si>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185</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</si>
  <si>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</si>
  <si>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</si>
  <si>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</si>
  <si>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186</t>
  </si>
  <si>
    <t>764000K12</t>
  </si>
  <si>
    <t>D+M K12 hřebenáč, FeZn, tl. 0,6 mm, rš. 416 mm vč. kotvení (dle PD)</t>
  </si>
  <si>
    <t>187</t>
  </si>
  <si>
    <t>764000K13</t>
  </si>
  <si>
    <t>D+M K13 hřebenáč, FeZn, tl. 0,6 mm, rš. 416 mm vč. kotvení (dle PD)</t>
  </si>
  <si>
    <t>188</t>
  </si>
  <si>
    <t>764000K14</t>
  </si>
  <si>
    <t>D+M K14 hřebenáč, FeZn, tl. 0,6 mm, rš. 416 mm vč. kotvení (dle PD)</t>
  </si>
  <si>
    <t>189</t>
  </si>
  <si>
    <t>764000K15</t>
  </si>
  <si>
    <t>D+M K15 hřebenáč, FeZn, tl. 0,6 mm, rš. 416 mm vč. kotvení (dle PD)</t>
  </si>
  <si>
    <t>190</t>
  </si>
  <si>
    <t>764000K16</t>
  </si>
  <si>
    <t>D+M K16 závětrná lišta, FeZn, tl. 0,6 mm, rš. 360 mm vč. kotvení (dle PD)</t>
  </si>
  <si>
    <t>191</t>
  </si>
  <si>
    <t>764000K17</t>
  </si>
  <si>
    <t>D+M K17 lemování okraje střechy s okapnicí, FeZn, tl. 0,6 mm, rš. 312 mm vč. kotvení (dle PD)</t>
  </si>
  <si>
    <t>192</t>
  </si>
  <si>
    <t>764000K18</t>
  </si>
  <si>
    <t>D+M K18 závětrná lišta, FeZn, tl. 0,6 mm, rš. 360 mm vč. kotvení (dle PD)</t>
  </si>
  <si>
    <t>193</t>
  </si>
  <si>
    <t>764000K19</t>
  </si>
  <si>
    <t>D+M K19 lemování okraje střechy s okapnicí, FeZn, tl. 0,6 mm, rš. 312 mm vč. kotvení (dle PD)</t>
  </si>
  <si>
    <t>194</t>
  </si>
  <si>
    <t>764000K20</t>
  </si>
  <si>
    <t>D+M K20 lemování ke zdi boční, FeZn, tl. 0,6 mm, rš. 312 mm vč. kotvení (dle PD)</t>
  </si>
  <si>
    <t>195</t>
  </si>
  <si>
    <t>764000K21</t>
  </si>
  <si>
    <t>D+M K21 lemování ke zdi boční, FeZn, tl. 0,6 mm, rš. 312 mm vč. kotvení (dle PD)</t>
  </si>
  <si>
    <t>196</t>
  </si>
  <si>
    <t>764000K22</t>
  </si>
  <si>
    <t>D+M K22 úžlabí, FeZn, tl. 0,6 mm, rš. 626 mm vč. kotvení (dle PD)</t>
  </si>
  <si>
    <t>197</t>
  </si>
  <si>
    <t>764000K23</t>
  </si>
  <si>
    <t>D+M K23 závětrná lišta, FeZn, tl. 0,6 mm, rš. 360 mm vč. kotvení (dle PD)</t>
  </si>
  <si>
    <t>198</t>
  </si>
  <si>
    <t>764000K24</t>
  </si>
  <si>
    <t>D+M K24 lemování okraje střechy s okapnicí, FeZn, tl. 0,6 mm, rš. 312 mm vč. kotvení (dle PD)</t>
  </si>
  <si>
    <t>199</t>
  </si>
  <si>
    <t>764000K25</t>
  </si>
  <si>
    <t>D+M K25 lemování ke zdi boční, FeZn, tl. 0,6 mm, rš. 312 mm vč. kotvení (dle PD)</t>
  </si>
  <si>
    <t>200</t>
  </si>
  <si>
    <t>764000K26</t>
  </si>
  <si>
    <t>D+M K26 lemování ke zdi boční, FeZn, tl. 0,6 mm, rš. 312 mm vč. kotvení (dle PD)</t>
  </si>
  <si>
    <t>201</t>
  </si>
  <si>
    <t>764000K27</t>
  </si>
  <si>
    <t>D+M K27 úžlabí, FeZn, tl. 0,6 mm, rš. 626 mm vč. kotvení (dle PD)</t>
  </si>
  <si>
    <t>202</t>
  </si>
  <si>
    <t>764000K28</t>
  </si>
  <si>
    <t>D+M K28 hřebenáč, FeZn, tl. 0,6 mm, rš. 416 mm vč. kotvení (dle PD)</t>
  </si>
  <si>
    <t>203</t>
  </si>
  <si>
    <t>764000K29</t>
  </si>
  <si>
    <t>D+M K29 závětrná lišta, FeZn, tl. 0,6 mm, rš. 360 mm vč. kotvení (dle PD)</t>
  </si>
  <si>
    <t>204</t>
  </si>
  <si>
    <t>764000K30</t>
  </si>
  <si>
    <t>D+M K30 závětrná lišta, FeZn, tl. 0,6 mm, rš. 360 mm vč. kotvení (dle PD)</t>
  </si>
  <si>
    <t>205</t>
  </si>
  <si>
    <t>764000K31</t>
  </si>
  <si>
    <t>D+M K31 lemování ke zdi boční, FeZn, tl. 0,6 mm, rš. 312 mm vč. kotvení (dle PD)</t>
  </si>
  <si>
    <t>206</t>
  </si>
  <si>
    <t>764000K32</t>
  </si>
  <si>
    <t>D+M K32 lemování okraje střechy s okapnicí, FeZn, tl. 0,6 mm, rš. 312 mm vč. kotvení (dle PD)</t>
  </si>
  <si>
    <t>207</t>
  </si>
  <si>
    <t>764000K33</t>
  </si>
  <si>
    <t>D+M K33 lemování okraje střechy s okapnicí, FeZn, tl. 0,6 mm, rš. 312 mm vč. kotvení (dle PD)</t>
  </si>
  <si>
    <t>208</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</si>
  <si>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</si>
  <si>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</si>
  <si>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</si>
  <si>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209</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</si>
  <si>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</si>
  <si>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</si>
  <si>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</si>
  <si>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210</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</si>
  <si>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</si>
  <si>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</si>
  <si>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</si>
  <si>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211</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</si>
  <si>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</si>
  <si>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</si>
  <si>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</si>
  <si>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212</t>
  </si>
  <si>
    <t>764000K38</t>
  </si>
  <si>
    <t>D+M K38 pětiřadé hroty proti holobům, z oceli, nereznoucí úprava vč. kotvení a povrchové úpravy (dle PD)</t>
  </si>
  <si>
    <t>213</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</si>
  <si>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</si>
  <si>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</si>
  <si>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</si>
  <si>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</si>
  <si>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214</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</si>
  <si>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</si>
  <si>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</si>
  <si>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</si>
  <si>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</si>
  <si>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319</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</si>
  <si>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</si>
  <si>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</si>
  <si>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</si>
  <si>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320</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</si>
  <si>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</si>
  <si>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</si>
  <si>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</si>
  <si>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28329031</t>
  </si>
  <si>
    <t>fólie kontaktní difuzně propustná pro doplňkovou hydroizolační vrstvu, monolitická dvouvrstvá PES/PR 270g/m2, integrovaná samolepící páska</t>
  </si>
  <si>
    <t>215</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</si>
  <si>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</si>
  <si>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</si>
  <si>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</si>
  <si>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</si>
  <si>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321</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</si>
  <si>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</si>
  <si>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</si>
  <si>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</si>
  <si>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322</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</si>
  <si>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</si>
  <si>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</si>
  <si>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</si>
  <si>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</si>
  <si>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</si>
  <si>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216</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</si>
  <si>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</si>
  <si>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</si>
  <si>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</si>
  <si>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217</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</si>
  <si>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</si>
  <si>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</si>
  <si>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</si>
  <si>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218</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</si>
  <si>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</si>
  <si>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</si>
  <si>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</si>
  <si>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219</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</si>
  <si>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</si>
  <si>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</si>
  <si>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</si>
  <si>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220</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</si>
  <si>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</si>
  <si>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</si>
  <si>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</si>
  <si>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221</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</si>
  <si>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</si>
  <si>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</si>
  <si>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</si>
  <si>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222</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</si>
  <si>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</si>
  <si>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</si>
  <si>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</si>
  <si>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223</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</si>
  <si>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</si>
  <si>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</si>
  <si>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</si>
  <si>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224</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</si>
  <si>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</si>
  <si>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</si>
  <si>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</si>
  <si>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225</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</si>
  <si>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</si>
  <si>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</si>
  <si>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</si>
  <si>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226</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</si>
  <si>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</si>
  <si>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</si>
  <si>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</si>
  <si>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227</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</si>
  <si>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</si>
  <si>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</si>
  <si>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</si>
  <si>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228</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</si>
  <si>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</si>
  <si>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</si>
  <si>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</si>
  <si>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229</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</si>
  <si>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</si>
  <si>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</si>
  <si>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</si>
  <si>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230</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</si>
  <si>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</si>
  <si>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</si>
  <si>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</si>
  <si>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231</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</si>
  <si>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</si>
  <si>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</si>
  <si>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</si>
  <si>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</si>
  <si>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</si>
  <si>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</si>
  <si>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</si>
  <si>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233</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</si>
  <si>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</si>
  <si>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</si>
  <si>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</si>
  <si>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234</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</si>
  <si>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</si>
  <si>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</si>
  <si>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</si>
  <si>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235</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</si>
  <si>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</si>
  <si>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</si>
  <si>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</si>
  <si>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</si>
  <si>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</si>
  <si>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</si>
  <si>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</si>
  <si>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237</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</si>
  <si>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</si>
  <si>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</si>
  <si>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</si>
  <si>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238</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</si>
  <si>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</si>
  <si>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</si>
  <si>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</si>
  <si>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239</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</si>
  <si>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</si>
  <si>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</si>
  <si>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</si>
  <si>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240</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</si>
  <si>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</si>
  <si>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</si>
  <si>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</si>
  <si>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241</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</si>
  <si>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</si>
  <si>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</si>
  <si>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</si>
  <si>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242</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</si>
  <si>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</si>
  <si>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</si>
  <si>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</si>
  <si>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243</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</si>
  <si>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</si>
  <si>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</si>
  <si>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</si>
  <si>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244</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</si>
  <si>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</si>
  <si>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</si>
  <si>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</si>
  <si>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245</t>
  </si>
  <si>
    <t>766000OD07</t>
  </si>
  <si>
    <t>D+M OD07 okno dřevěné, jednokřídlé, s izolačním bezpečnostním 2-sklem, 1400x1200 mm vč. vnitřních žaluzií, kování, příslušenství a povrchové úpravy (dle PD)</t>
  </si>
  <si>
    <t>246</t>
  </si>
  <si>
    <t>766000OD08</t>
  </si>
  <si>
    <t>D+M OD08 okno dřevěné, jednokřídlé, s izolačním 1-sklem 4x + 2x větrací mřížka, 600x1150 mm vč. kování, příslušenství a povrchové úpravy (dle PD)</t>
  </si>
  <si>
    <t>247</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</si>
  <si>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</si>
  <si>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</si>
  <si>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</si>
  <si>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248</t>
  </si>
  <si>
    <t>766000T01</t>
  </si>
  <si>
    <t>D+M T01 dřevěný pult tl. 40 mm, s integrovanou peněžní miskou, 1400x950x40 mm vč. veškerých kotvících prvků a povrchové úpravy (dle PD)</t>
  </si>
  <si>
    <t>249</t>
  </si>
  <si>
    <t>766000T02</t>
  </si>
  <si>
    <t>D+M T02 madlo u schodiště, průměru 40 mm, osazené ve výšce 900 mm, 32000 mm vč. veškerých kotvících prvků a povrchové úpravy (dle PD)</t>
  </si>
  <si>
    <t>250</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</si>
  <si>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</si>
  <si>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</si>
  <si>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</si>
  <si>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251</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</si>
  <si>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</si>
  <si>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</si>
  <si>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</si>
  <si>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252</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</si>
  <si>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</si>
  <si>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</si>
  <si>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</si>
  <si>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253</t>
  </si>
  <si>
    <t>767000Z01</t>
  </si>
  <si>
    <t>D+M Z01 zaplechování kab. Prostoru vč. kotvících prvků a povrchové úpravy (dle PD)</t>
  </si>
  <si>
    <t>254</t>
  </si>
  <si>
    <t>767000Z02</t>
  </si>
  <si>
    <t>D+M Z02 zaplechování kab. kanálu, 2150x700 mm vč. veškerých kotvících prvků a povrchové úpravy (dle PD)</t>
  </si>
  <si>
    <t>255</t>
  </si>
  <si>
    <t>767000Z03</t>
  </si>
  <si>
    <t>D+M Z03 zaplechování kab. kanálu, 550x400 mm vč. veškerých kotvících prvků a povrchové úpravy (dle PD)</t>
  </si>
  <si>
    <t>256</t>
  </si>
  <si>
    <t>767000Z04</t>
  </si>
  <si>
    <t>D+M Z04 zaplechování kab. kanálu, (1850x850)+(750x1000)+(750x450) mm vč. veškerých kotvících prvků a povrchové úpravy (dle PD)</t>
  </si>
  <si>
    <t>257</t>
  </si>
  <si>
    <t>767000Z05</t>
  </si>
  <si>
    <t>D+M Z05 zaplechování kab. kanálu, 2300x700 mm vč. veškerých kotvících prvků a povrchové úpravy (dle PD)</t>
  </si>
  <si>
    <t>258</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</si>
  <si>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</si>
  <si>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</si>
  <si>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</si>
  <si>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259</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</si>
  <si>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</si>
  <si>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</si>
  <si>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</si>
  <si>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260</t>
  </si>
  <si>
    <t>767000Z08</t>
  </si>
  <si>
    <t>D+M Z08 ukončení paty dvojitých sloupů do tvaru "V" vč. kotvících prvků a povrchové úpravy (dle PD)  vč. kotvících prvků a povrchové úpravy (dle PD)</t>
  </si>
  <si>
    <t>106</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</si>
  <si>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</si>
  <si>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</si>
  <si>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</si>
  <si>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261</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</si>
  <si>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</si>
  <si>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</si>
  <si>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</si>
  <si>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</si>
  <si>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</si>
  <si>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263</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</si>
  <si>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</si>
  <si>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</si>
  <si>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</si>
  <si>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</si>
  <si>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265</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</si>
  <si>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</si>
  <si>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</si>
  <si>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</si>
  <si>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</si>
  <si>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266</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</si>
  <si>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</si>
  <si>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</si>
  <si>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</si>
  <si>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</si>
  <si>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</si>
  <si>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267</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</si>
  <si>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</si>
  <si>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</si>
  <si>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</si>
  <si>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</si>
  <si>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268</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</si>
  <si>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</si>
  <si>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</si>
  <si>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</si>
  <si>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</si>
  <si>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</si>
  <si>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269</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</si>
  <si>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</si>
  <si>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</si>
  <si>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</si>
  <si>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</si>
  <si>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</si>
  <si>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270</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</si>
  <si>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</si>
  <si>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</si>
  <si>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</si>
  <si>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</si>
  <si>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271</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</si>
  <si>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</si>
  <si>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</si>
  <si>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</si>
  <si>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</si>
  <si>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323</t>
  </si>
  <si>
    <t>998771101</t>
  </si>
  <si>
    <t>Přesun hmot tonážní pro podlahy z dlaždic v objektech v do 6 m</t>
  </si>
  <si>
    <t>Přesun hmot pro podlahy z dlaždic stanovený z hmotnosti přesunovaného materiálu vodorovná dopravní vzdálenost do 50 m v objektech výšky do 6 m</t>
  </si>
  <si>
    <t>324</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</si>
  <si>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</si>
  <si>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</si>
  <si>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</si>
  <si>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</si>
  <si>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</si>
  <si>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103</t>
  </si>
  <si>
    <t>58346130</t>
  </si>
  <si>
    <t>drť vápencová bílá frakce 4/8</t>
  </si>
  <si>
    <t>Souvrství podlahy - příprava (pl) 
skladba A 
1.NP - místnost (101; 102; 117) 
(129.75)=129.750 [A] 
skladba A+ 
1.NP - místnost (103; 104; 105; 106) 
(33.67)=33.670 [B] 
Celkem: A+B=163.420 [C]</t>
  </si>
  <si>
    <t>262</t>
  </si>
  <si>
    <t>771121011</t>
  </si>
  <si>
    <t>Souvrství podlahy - penetrace (pl) 
skladba A 
1.NP - místnost (101; 102; 117) 
(129.75)=129.750 [A] 
skladba A+ 
1.NP - místnost (103; 104; 105; 106) 
(33.67)=33.670 [B] 
Celkem: A+B=163.420 [C]</t>
  </si>
  <si>
    <t>264</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</si>
  <si>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</si>
  <si>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</si>
  <si>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</si>
  <si>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</si>
  <si>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Souvrství podlahy - HIV stěrka (pl) 
skladba A+ 
1.NP - místnost (103; 104; 105; 106) 
(33.67)=33.670 [A] 
Celkem: A=33.670 [B]</t>
  </si>
  <si>
    <t>Souvrství podlahy - HIV stěrka, bandáž (dl) 
skladba A+ 
1.NP - místnost (103; 104; 105; 106) 
(53.7)=53.700 [A] 
Celkem: A=53.700 [B]</t>
  </si>
  <si>
    <t>272</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</si>
  <si>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</si>
  <si>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</si>
  <si>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</si>
  <si>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</si>
  <si>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273</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</si>
  <si>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</si>
  <si>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</si>
  <si>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</si>
  <si>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</si>
  <si>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</si>
  <si>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325</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</si>
  <si>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</si>
  <si>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</si>
  <si>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</si>
  <si>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</si>
  <si>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326</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</si>
  <si>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</si>
  <si>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</si>
  <si>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</si>
  <si>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</si>
  <si>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</si>
  <si>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284110X1</t>
  </si>
  <si>
    <t>antistatické PVC (předepsaná cena 1500 Kč/m2)</t>
  </si>
  <si>
    <t>284111X1</t>
  </si>
  <si>
    <t>marmoleum (předepsaná cena 1000 Kč/m2)</t>
  </si>
  <si>
    <t>284122X1</t>
  </si>
  <si>
    <t>PVC (předpsaná cena 1000 Kč/m2)</t>
  </si>
  <si>
    <t>115</t>
  </si>
  <si>
    <t>61418101</t>
  </si>
  <si>
    <t>lišta podlahová dřevěná dub 8x35mm</t>
  </si>
  <si>
    <t>274</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</si>
  <si>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</si>
  <si>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</si>
  <si>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</si>
  <si>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</si>
  <si>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</si>
  <si>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275</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</si>
  <si>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</si>
  <si>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</si>
  <si>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</si>
  <si>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</si>
  <si>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276</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</si>
  <si>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</si>
  <si>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</si>
  <si>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</si>
  <si>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</si>
  <si>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277</t>
  </si>
  <si>
    <t>776221111</t>
  </si>
  <si>
    <t>Lepení pásů z PVC standardním lepidlem</t>
  </si>
  <si>
    <t>Montáž podlahovin z PVC lepením standardním lepidlem z pásů standardních</t>
  </si>
  <si>
    <t>Souvrství podlahy - PVC (pl) 
skladba K 
1.NP - místnost (123) 
(16.52)=16.520 [A] 
Mezisoučet: A=16.520 [B] 
Celkem: A=16.520 [C]</t>
  </si>
  <si>
    <t>278</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</si>
  <si>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</si>
  <si>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</si>
  <si>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</si>
  <si>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</si>
  <si>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279</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</si>
  <si>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</si>
  <si>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</si>
  <si>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</si>
  <si>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</si>
  <si>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280</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</si>
  <si>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</si>
  <si>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</si>
  <si>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</si>
  <si>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</si>
  <si>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327</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</si>
  <si>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</si>
  <si>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</si>
  <si>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</si>
  <si>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</si>
  <si>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328</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</si>
  <si>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</si>
  <si>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</si>
  <si>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</si>
  <si>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</si>
  <si>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</si>
  <si>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105</t>
  </si>
  <si>
    <t>597610X1</t>
  </si>
  <si>
    <t>obkládačky keramické (předepsaná cena 1000 Kč/m2)</t>
  </si>
  <si>
    <t>146</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</si>
  <si>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</si>
  <si>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</si>
  <si>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</si>
  <si>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</si>
  <si>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281</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</si>
  <si>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</si>
  <si>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</si>
  <si>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</si>
  <si>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</si>
  <si>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</si>
  <si>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282</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</si>
  <si>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</si>
  <si>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</si>
  <si>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</si>
  <si>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</si>
  <si>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</si>
  <si>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283</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</si>
  <si>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</si>
  <si>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</si>
  <si>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</si>
  <si>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</si>
  <si>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</si>
  <si>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284</t>
  </si>
  <si>
    <t>781477114</t>
  </si>
  <si>
    <t>Příplatek k montáži obkladů vnitřních keramických hladkých za spárování tmelem dvousložkovým</t>
  </si>
  <si>
    <t>Montáž obkladů vnitřních stěn z dlaždic keramických Příplatek k cenám za dvousložkový spárovací tmel</t>
  </si>
  <si>
    <t>285</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</si>
  <si>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</si>
  <si>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</si>
  <si>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</si>
  <si>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</si>
  <si>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</si>
  <si>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286</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</si>
  <si>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</si>
  <si>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</si>
  <si>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</si>
  <si>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</si>
  <si>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287</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</si>
  <si>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</si>
  <si>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</si>
  <si>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</si>
  <si>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</si>
  <si>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288</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</si>
  <si>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</si>
  <si>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</si>
  <si>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</si>
  <si>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</si>
  <si>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329</t>
  </si>
  <si>
    <t>998781101</t>
  </si>
  <si>
    <t>Přesun hmot tonážní pro obklady keramické v objektech v do 6 m</t>
  </si>
  <si>
    <t>Přesun hmot pro obklady keramické  stanovený z hmotnosti přesunovaného materiálu vodorovná dopravní vzdálenost do 50 m v objektech výšky do 6 m</t>
  </si>
  <si>
    <t>330</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</si>
  <si>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</si>
  <si>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</si>
  <si>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</si>
  <si>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</si>
  <si>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</si>
  <si>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289</t>
  </si>
  <si>
    <t>783344201</t>
  </si>
  <si>
    <t>Základní antikorozní jednonásobný polyuretanový nátěr zámečnických konstrukcí</t>
  </si>
  <si>
    <t>Základní antikorozní nátěr zámečnických konstrukcí jednonásobný polyuretanový</t>
  </si>
  <si>
    <t>290</t>
  </si>
  <si>
    <t>783347101</t>
  </si>
  <si>
    <t>Krycí jednonásobný polyuretanový nátěr zámečnických konstrukcí</t>
  </si>
  <si>
    <t>Krycí nátěr (email) zámečnických konstrukcí jednonásobný polyuretanový</t>
  </si>
  <si>
    <t>291</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</si>
  <si>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</si>
  <si>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</si>
  <si>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</si>
  <si>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</si>
  <si>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292</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</si>
  <si>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</si>
  <si>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</si>
  <si>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</si>
  <si>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</si>
  <si>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293</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</si>
  <si>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</si>
  <si>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</si>
  <si>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</si>
  <si>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</si>
  <si>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294</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</si>
  <si>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</si>
  <si>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</si>
  <si>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</si>
  <si>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295</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</si>
  <si>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</si>
  <si>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</si>
  <si>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</si>
  <si>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</si>
  <si>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296</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</si>
  <si>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</si>
  <si>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</si>
  <si>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</si>
  <si>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</si>
  <si>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</si>
  <si>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297</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</si>
  <si>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</si>
  <si>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</si>
  <si>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</si>
  <si>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</si>
  <si>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298</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</si>
  <si>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</si>
  <si>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</si>
  <si>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</si>
  <si>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</si>
  <si>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299</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</si>
  <si>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</si>
  <si>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</si>
  <si>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</si>
  <si>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</si>
  <si>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</si>
  <si>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</si>
  <si>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300</t>
  </si>
  <si>
    <t>784111001</t>
  </si>
  <si>
    <t>Oprášení (ometení ) podkladu v místnostech v do 3,80 m</t>
  </si>
  <si>
    <t>Oprášení (ometení) podkladu v místnostech výšky do 3,80 m</t>
  </si>
  <si>
    <t>301</t>
  </si>
  <si>
    <t>784181121</t>
  </si>
  <si>
    <t>Hloubková jednonásobná bezbarvá penetrace podkladu v místnostech v do 3,80 m</t>
  </si>
  <si>
    <t>Penetrace podkladu jednonásobná hloubková akrylátová bezbarvá v místnostech výšky do 3,80 m</t>
  </si>
  <si>
    <t>302</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</si>
  <si>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</si>
  <si>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</si>
  <si>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</si>
  <si>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</si>
  <si>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102</t>
  </si>
  <si>
    <t>44932114</t>
  </si>
  <si>
    <t>přístroj hasicí ruční práškový PG 6 LE</t>
  </si>
  <si>
    <t>303</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</si>
  <si>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</si>
  <si>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</si>
  <si>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</si>
  <si>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</si>
  <si>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304</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</si>
  <si>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</si>
  <si>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</si>
  <si>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</si>
  <si>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305</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</si>
  <si>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</si>
  <si>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</si>
  <si>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</si>
  <si>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</si>
  <si>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306</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</si>
  <si>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</si>
  <si>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</si>
  <si>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</si>
  <si>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</si>
  <si>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307</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</si>
  <si>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</si>
  <si>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</si>
  <si>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</si>
  <si>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</si>
  <si>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308</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</si>
  <si>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</si>
  <si>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</si>
  <si>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</si>
  <si>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</si>
  <si>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337</t>
  </si>
  <si>
    <t>Zemní práce - přesun na skládku (předpokládaný obj) 
(1180)=1 180.000 [A] 
-(750)=- 750.000 [B] 
Celkem: A+B=430.000 [C] 
C * 1.8Koeficient množství=774.000 [D]</t>
  </si>
  <si>
    <t>310</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</si>
  <si>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</si>
  <si>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</si>
  <si>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</si>
  <si>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331</t>
  </si>
  <si>
    <t>OST000KO01</t>
  </si>
  <si>
    <t>D+M KO01 doplnění kamenného pískovcového soklu, v. 500-800 mm vč. kotvení (dle PD)</t>
  </si>
  <si>
    <t>332</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</si>
  <si>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</si>
  <si>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</si>
  <si>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</si>
  <si>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333</t>
  </si>
  <si>
    <t>OST000PŠ1/9</t>
  </si>
  <si>
    <t>D+M PŠ1/9 doplnění chybějících šembrán, vlysů a parapetů u oken, kamenické prvky z přírodního pískovce vč. veškerého kotvení do stávajícího zdiva (dle PD)</t>
  </si>
  <si>
    <t>334</t>
  </si>
  <si>
    <t>OST000PŠ2/9</t>
  </si>
  <si>
    <t>D+M PŠ2/9 doplnění chybějících šembrán, vlysů a parapetů u oken, kamenické prvky z přírodního pískovce vč. veškerého kotvení do stávajícího zdiva (dle PD)</t>
  </si>
  <si>
    <t>335</t>
  </si>
  <si>
    <t>OST000X01</t>
  </si>
  <si>
    <t>D+M X01 replika historických štítů vč. veškerých kotvívích prvků a povrchové úpravy (dle PD)</t>
  </si>
  <si>
    <t>336</t>
  </si>
  <si>
    <t>OST000X1</t>
  </si>
  <si>
    <t>D+M vybavení WC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</si>
  <si>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</si>
  <si>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</si>
  <si>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</si>
  <si>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</si>
  <si>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</si>
  <si>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</si>
  <si>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</si>
  <si>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</si>
  <si>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</si>
  <si>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</si>
  <si>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</si>
  <si>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</si>
  <si>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</si>
  <si>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</si>
  <si>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</si>
  <si>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</si>
  <si>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</si>
  <si>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</si>
  <si>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</si>
  <si>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</si>
  <si>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</si>
  <si>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</si>
  <si>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</si>
  <si>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</si>
  <si>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</si>
  <si>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</si>
  <si>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</si>
  <si>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</si>
  <si>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</si>
  <si>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</si>
  <si>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</si>
  <si>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</si>
  <si>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</si>
  <si>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</si>
  <si>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</si>
  <si>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</si>
  <si>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</si>
  <si>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</si>
  <si>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</si>
  <si>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</si>
  <si>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</si>
  <si>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</si>
  <si>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</si>
  <si>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</si>
  <si>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</si>
  <si>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</si>
  <si>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</si>
  <si>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</si>
  <si>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</si>
  <si>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</si>
  <si>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</si>
  <si>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</si>
  <si>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</si>
  <si>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</si>
  <si>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</si>
  <si>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</si>
  <si>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</si>
  <si>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</si>
  <si>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</si>
  <si>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</si>
  <si>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</si>
  <si>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</si>
  <si>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</si>
  <si>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</si>
  <si>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</si>
  <si>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</si>
  <si>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</si>
  <si>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</si>
  <si>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</si>
  <si>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</si>
  <si>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</si>
  <si>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</si>
  <si>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</si>
  <si>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</si>
  <si>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</si>
  <si>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</si>
  <si>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</si>
  <si>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</si>
  <si>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</si>
  <si>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</si>
  <si>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</si>
  <si>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</si>
  <si>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</si>
  <si>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</si>
  <si>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</si>
  <si>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</si>
  <si>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</si>
  <si>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</si>
  <si>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</si>
  <si>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</si>
  <si>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</si>
  <si>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</si>
  <si>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</si>
  <si>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</si>
  <si>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</si>
  <si>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</si>
  <si>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</si>
  <si>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</si>
  <si>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</si>
  <si>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</si>
  <si>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</si>
  <si>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</si>
  <si>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</si>
  <si>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</si>
  <si>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</si>
  <si>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</si>
  <si>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</si>
  <si>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</si>
  <si>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</si>
  <si>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</si>
  <si>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</si>
  <si>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</si>
  <si>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</si>
  <si>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</si>
  <si>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</si>
  <si>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</si>
  <si>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</si>
  <si>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</si>
  <si>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</si>
  <si>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</si>
  <si>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</si>
  <si>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</si>
  <si>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</si>
  <si>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</si>
  <si>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</si>
  <si>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</si>
  <si>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</si>
  <si>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</si>
  <si>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</si>
  <si>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</si>
  <si>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</si>
  <si>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</si>
  <si>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</si>
  <si>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</si>
  <si>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</si>
  <si>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</si>
  <si>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</si>
  <si>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</si>
  <si>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</si>
  <si>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</si>
  <si>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</si>
  <si>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</si>
  <si>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</si>
  <si>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</si>
  <si>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</si>
  <si>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</si>
  <si>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</si>
  <si>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</si>
  <si>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</si>
  <si>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</si>
  <si>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</si>
  <si>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</si>
  <si>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</si>
  <si>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</si>
  <si>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</si>
  <si>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</si>
  <si>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</si>
  <si>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</si>
  <si>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</si>
  <si>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</si>
  <si>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</si>
  <si>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</si>
  <si>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</si>
  <si>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</si>
  <si>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</si>
  <si>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</si>
  <si>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</si>
  <si>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</si>
  <si>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</si>
  <si>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</si>
  <si>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</si>
  <si>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</si>
  <si>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</si>
  <si>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</si>
  <si>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</si>
  <si>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</si>
  <si>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</si>
  <si>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</si>
  <si>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</si>
  <si>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</si>
  <si>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</si>
  <si>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</si>
  <si>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</si>
  <si>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</si>
  <si>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</si>
  <si>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</si>
  <si>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</si>
  <si>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</si>
  <si>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</si>
  <si>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</si>
  <si>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</si>
  <si>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</si>
  <si>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</si>
  <si>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</si>
  <si>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</si>
  <si>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</si>
  <si>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</si>
  <si>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</si>
  <si>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</si>
  <si>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</si>
  <si>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</si>
  <si>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</si>
  <si>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</si>
  <si>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</si>
  <si>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</si>
  <si>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</si>
  <si>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</si>
  <si>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</si>
  <si>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</si>
  <si>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</si>
  <si>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</si>
  <si>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</si>
  <si>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</si>
  <si>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</si>
  <si>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</si>
  <si>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</si>
  <si>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</si>
  <si>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</si>
  <si>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</si>
  <si>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</si>
  <si>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</si>
  <si>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</si>
  <si>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</si>
  <si>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</si>
  <si>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</si>
  <si>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</si>
  <si>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</si>
  <si>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</si>
  <si>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</si>
  <si>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</si>
  <si>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</si>
  <si>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</si>
  <si>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</si>
  <si>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</si>
  <si>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</si>
  <si>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</si>
  <si>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</si>
  <si>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</si>
  <si>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</si>
  <si>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</si>
  <si>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</si>
  <si>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</si>
  <si>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</si>
  <si>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</si>
  <si>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</si>
  <si>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</si>
  <si>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</si>
  <si>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</si>
  <si>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</si>
  <si>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</si>
  <si>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</si>
  <si>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</si>
  <si>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</si>
  <si>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</si>
  <si>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</si>
  <si>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</si>
  <si>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</si>
  <si>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</si>
  <si>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</si>
  <si>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</si>
  <si>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</si>
  <si>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</si>
  <si>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</si>
  <si>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</si>
  <si>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</si>
  <si>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</si>
  <si>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</si>
  <si>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</si>
  <si>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</si>
  <si>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</si>
  <si>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</si>
  <si>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</si>
  <si>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</si>
  <si>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</si>
  <si>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</si>
  <si>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</si>
  <si>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</si>
  <si>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</si>
  <si>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</si>
  <si>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</si>
  <si>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</si>
  <si>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</si>
  <si>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</si>
  <si>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</si>
  <si>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</si>
  <si>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</si>
  <si>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</si>
  <si>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</si>
  <si>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</si>
  <si>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</si>
  <si>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</si>
  <si>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</si>
  <si>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</si>
  <si>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</si>
  <si>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</si>
  <si>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</si>
  <si>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</si>
  <si>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</si>
  <si>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</si>
  <si>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</si>
  <si>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</si>
  <si>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</si>
  <si>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</si>
  <si>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</si>
  <si>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</si>
  <si>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</si>
  <si>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</si>
  <si>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</si>
  <si>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</si>
  <si>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</si>
  <si>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</si>
  <si>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</si>
  <si>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</si>
  <si>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</si>
  <si>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</si>
  <si>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</si>
  <si>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</si>
  <si>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</si>
  <si>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</si>
  <si>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</si>
  <si>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</si>
  <si>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</si>
  <si>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</si>
  <si>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</si>
  <si>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</si>
  <si>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</si>
  <si>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</si>
  <si>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</si>
  <si>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</si>
  <si>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</si>
  <si>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</si>
  <si>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</si>
  <si>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</si>
  <si>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</si>
  <si>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</si>
  <si>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</si>
  <si>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</si>
  <si>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</si>
  <si>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</si>
  <si>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</si>
  <si>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</si>
  <si>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</si>
  <si>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</si>
  <si>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</si>
  <si>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</si>
  <si>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</si>
  <si>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</si>
  <si>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</si>
  <si>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</si>
  <si>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</si>
  <si>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</si>
  <si>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</si>
  <si>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</si>
  <si>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</si>
  <si>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</si>
  <si>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</si>
  <si>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</si>
  <si>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</si>
  <si>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</si>
  <si>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</si>
  <si>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</si>
  <si>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</si>
  <si>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</si>
  <si>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</si>
  <si>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</si>
  <si>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</si>
  <si>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</si>
  <si>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</si>
  <si>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</si>
  <si>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</si>
  <si>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</si>
  <si>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</si>
  <si>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</si>
  <si>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</si>
  <si>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</si>
  <si>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</si>
  <si>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</si>
  <si>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</si>
  <si>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</si>
  <si>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</si>
  <si>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</si>
  <si>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</si>
  <si>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</si>
  <si>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</si>
  <si>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</si>
  <si>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</si>
  <si>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</si>
  <si>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</si>
  <si>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</si>
  <si>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</si>
  <si>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</si>
  <si>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</si>
  <si>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</si>
  <si>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</si>
  <si>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</si>
  <si>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</si>
  <si>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</si>
  <si>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</si>
  <si>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</si>
  <si>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</si>
  <si>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</si>
  <si>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</si>
  <si>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</si>
  <si>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</si>
  <si>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</si>
  <si>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</si>
  <si>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</si>
  <si>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</si>
  <si>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</si>
  <si>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</si>
  <si>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</si>
  <si>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</si>
  <si>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</si>
  <si>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</si>
  <si>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</si>
  <si>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</si>
  <si>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</si>
  <si>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</si>
  <si>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</si>
  <si>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</si>
  <si>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</si>
  <si>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</si>
  <si>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</si>
  <si>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</si>
  <si>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</si>
  <si>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</si>
  <si>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</si>
  <si>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</si>
  <si>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</si>
  <si>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</si>
  <si>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</si>
  <si>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</si>
  <si>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</si>
  <si>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</si>
  <si>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</si>
  <si>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</si>
  <si>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</si>
  <si>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</si>
  <si>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</si>
  <si>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</si>
  <si>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</si>
  <si>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</si>
  <si>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</si>
  <si>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</si>
  <si>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</si>
  <si>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</si>
  <si>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</si>
  <si>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</si>
  <si>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</si>
  <si>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</si>
  <si>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</si>
  <si>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</si>
  <si>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</si>
  <si>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</si>
  <si>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</si>
  <si>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</si>
  <si>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</si>
  <si>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</si>
  <si>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</si>
  <si>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</si>
  <si>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</si>
  <si>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</si>
  <si>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</si>
  <si>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</si>
  <si>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</si>
  <si>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</si>
  <si>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</si>
  <si>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</si>
  <si>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</si>
  <si>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</si>
  <si>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</si>
  <si>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</si>
  <si>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</si>
  <si>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</si>
  <si>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</si>
  <si>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</si>
  <si>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</si>
  <si>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</si>
  <si>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</si>
  <si>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</si>
  <si>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</si>
  <si>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</si>
  <si>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</si>
  <si>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</si>
  <si>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</si>
  <si>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</si>
  <si>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</si>
  <si>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</si>
  <si>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</si>
  <si>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</si>
  <si>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</si>
  <si>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</si>
  <si>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</si>
  <si>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</si>
  <si>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</si>
  <si>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</si>
  <si>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</si>
  <si>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</si>
  <si>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</si>
  <si>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</si>
  <si>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</si>
  <si>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</si>
  <si>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</si>
  <si>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</si>
  <si>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</si>
  <si>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</si>
  <si>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</si>
  <si>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</si>
  <si>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</si>
  <si>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</si>
  <si>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</si>
  <si>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</si>
  <si>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</si>
  <si>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</si>
  <si>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</si>
  <si>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</si>
  <si>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</si>
  <si>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</si>
  <si>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</si>
  <si>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</si>
  <si>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</si>
  <si>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</si>
  <si>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</si>
  <si>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CS ÚRS 2020 01</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</si>
  <si>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</si>
  <si>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</si>
  <si>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</si>
  <si>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</si>
  <si>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</si>
  <si>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</si>
  <si>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</si>
  <si>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</si>
  <si>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</si>
  <si>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</si>
  <si>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</si>
  <si>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</si>
  <si>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</si>
  <si>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</si>
  <si>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</si>
  <si>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</si>
  <si>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</si>
  <si>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</si>
  <si>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</si>
  <si>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</si>
  <si>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</si>
  <si>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</si>
  <si>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</si>
  <si>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</si>
  <si>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</si>
  <si>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</si>
  <si>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</si>
  <si>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</si>
  <si>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</si>
  <si>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</si>
  <si>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</si>
  <si>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</si>
  <si>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</si>
  <si>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</si>
  <si>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</si>
  <si>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</si>
  <si>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</si>
  <si>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</si>
  <si>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</si>
  <si>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</si>
  <si>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</si>
  <si>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</si>
  <si>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</si>
  <si>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</si>
  <si>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</si>
  <si>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</si>
  <si>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</si>
  <si>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</si>
  <si>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</si>
  <si>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</si>
  <si>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</si>
  <si>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</si>
  <si>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</si>
  <si>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</si>
  <si>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</si>
  <si>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</si>
  <si>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</si>
  <si>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</si>
  <si>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</si>
  <si>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</si>
  <si>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</si>
  <si>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</si>
  <si>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</si>
  <si>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</si>
  <si>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</si>
  <si>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</si>
  <si>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CS ÚRS 2020 02</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</si>
  <si>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</si>
  <si>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</si>
  <si>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</si>
  <si>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</si>
  <si>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</si>
  <si>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</si>
  <si>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</si>
  <si>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</si>
  <si>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</si>
  <si>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</si>
  <si>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</si>
  <si>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</si>
  <si>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</si>
  <si>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</si>
  <si>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</si>
  <si>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</si>
  <si>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</si>
  <si>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</si>
  <si>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</si>
  <si>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</si>
  <si>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</si>
  <si>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</si>
  <si>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</si>
  <si>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</si>
  <si>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</si>
  <si>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</si>
  <si>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</si>
  <si>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</si>
  <si>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</si>
  <si>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</si>
  <si>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</si>
  <si>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</si>
  <si>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</si>
  <si>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</si>
  <si>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</si>
  <si>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</si>
  <si>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</si>
  <si>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</si>
  <si>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</si>
  <si>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</si>
  <si>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</si>
  <si>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</si>
  <si>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</si>
  <si>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</si>
  <si>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</si>
  <si>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</si>
  <si>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</si>
  <si>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</si>
  <si>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</si>
  <si>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</si>
  <si>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</si>
  <si>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</si>
  <si>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</si>
  <si>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</si>
  <si>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</si>
  <si>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</si>
  <si>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</si>
  <si>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</si>
  <si>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</si>
  <si>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</si>
  <si>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</si>
  <si>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</si>
  <si>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</si>
  <si>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</si>
  <si>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</si>
  <si>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</si>
  <si>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</si>
  <si>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</si>
  <si>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</si>
  <si>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</si>
  <si>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</si>
  <si>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</si>
  <si>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</si>
  <si>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</si>
  <si>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</si>
  <si>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</si>
  <si>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</si>
  <si>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</si>
  <si>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</si>
  <si>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</si>
  <si>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</si>
  <si>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</si>
  <si>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</si>
  <si>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</si>
  <si>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</si>
  <si>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</si>
  <si>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</si>
  <si>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</si>
  <si>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</si>
  <si>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</si>
  <si>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</si>
  <si>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</si>
  <si>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</si>
  <si>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</si>
  <si>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</si>
  <si>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</si>
  <si>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</si>
  <si>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</si>
  <si>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</si>
  <si>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</si>
  <si>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</si>
  <si>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</si>
  <si>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</si>
  <si>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</si>
  <si>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</si>
  <si>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</si>
  <si>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</si>
  <si>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</si>
  <si>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</si>
  <si>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</si>
  <si>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</si>
  <si>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</si>
  <si>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</si>
  <si>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</si>
  <si>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</si>
  <si>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</si>
  <si>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</si>
  <si>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</si>
  <si>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</si>
  <si>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</si>
  <si>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</si>
  <si>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</si>
  <si>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</si>
  <si>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</si>
  <si>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ÚOŽI 2021 01</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</si>
  <si>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</si>
  <si>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</si>
  <si>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</si>
  <si>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</si>
  <si>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</si>
  <si>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</si>
  <si>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</si>
  <si>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</si>
  <si>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</si>
  <si>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</si>
  <si>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</si>
  <si>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</si>
  <si>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</si>
  <si>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</si>
  <si>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</si>
  <si>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</si>
  <si>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</si>
  <si>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</si>
  <si>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</si>
  <si>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</si>
  <si>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</si>
  <si>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</si>
  <si>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</si>
  <si>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</si>
  <si>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</si>
  <si>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</si>
  <si>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</si>
  <si>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</si>
  <si>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</si>
  <si>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</si>
  <si>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</si>
  <si>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</si>
  <si>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</si>
  <si>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</si>
  <si>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</si>
  <si>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</si>
  <si>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</si>
  <si>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</si>
  <si>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</si>
  <si>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</si>
  <si>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</si>
  <si>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</si>
  <si>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</si>
  <si>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</si>
  <si>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</si>
  <si>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</si>
  <si>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</si>
  <si>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</si>
  <si>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</si>
  <si>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</si>
  <si>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</si>
  <si>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R 056</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</si>
  <si>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</si>
  <si>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</si>
  <si>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</si>
  <si>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</si>
  <si>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</si>
  <si>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R 059</t>
  </si>
  <si>
    <t>Potrubí plastové kruhové  pr. 100, dl. 1m</t>
  </si>
  <si>
    <t>R 060</t>
  </si>
  <si>
    <t>Potrubí plastové kruhové  pr. 125, dl. 1m</t>
  </si>
  <si>
    <t>R 061</t>
  </si>
  <si>
    <t>Potrubí plastové kruhové  pr. 160, dl. 0,5m</t>
  </si>
  <si>
    <t>R 062</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</si>
  <si>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</si>
  <si>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</si>
  <si>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</si>
  <si>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</si>
  <si>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</si>
  <si>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</si>
  <si>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</si>
  <si>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</si>
  <si>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</si>
  <si>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</si>
  <si>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</si>
  <si>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</si>
  <si>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</si>
  <si>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</si>
  <si>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</si>
  <si>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</si>
  <si>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</si>
  <si>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</si>
  <si>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</si>
  <si>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</si>
  <si>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</si>
  <si>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</si>
  <si>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</si>
  <si>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</si>
  <si>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</si>
  <si>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</si>
  <si>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</si>
  <si>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</si>
  <si>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</si>
  <si>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</si>
  <si>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</si>
  <si>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</si>
  <si>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</si>
  <si>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</si>
  <si>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</si>
  <si>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</si>
  <si>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</si>
  <si>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</si>
  <si>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</si>
  <si>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</si>
  <si>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</si>
  <si>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</si>
  <si>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</si>
  <si>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</si>
  <si>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</si>
  <si>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</si>
  <si>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</si>
  <si>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</si>
  <si>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</si>
  <si>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 xml:space="preserve">  D.2.2.4</t>
  </si>
  <si>
    <t>Orientační systém</t>
  </si>
  <si>
    <t>D.2.2.4</t>
  </si>
  <si>
    <t>SO 01-77-01</t>
  </si>
  <si>
    <t>Žst. Rožnov p. R., orientační systém</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</si>
  <si>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</si>
  <si>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</si>
  <si>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</si>
  <si>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</si>
  <si>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272314</t>
  </si>
  <si>
    <t>ZÁKLADY Z PROSTÉHO BETONU DO C25/30</t>
  </si>
  <si>
    <t>965891</t>
  </si>
  <si>
    <t>DEMONTÁŽ INFORMAČNÍ TABULE ORIENTAČNÍHO SYSTÉMU</t>
  </si>
  <si>
    <t>965892</t>
  </si>
  <si>
    <t>DEMONTÁŽ INFORMAČNÍ TABULE ORIENTAČNÍHO SYSTÉMU - ODVOZ (NA LIKVIDACI ODPADŮ NEBO JINÉ URČENÉ MÍSTO)</t>
  </si>
  <si>
    <t>3*0,03*30=2.700 [A]</t>
  </si>
  <si>
    <t>R9237111</t>
  </si>
  <si>
    <t>TABULE VELIKOSTI 3605X600 MM "NÁZEV STANICE" JEDNOSTRANNÁ</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</si>
  <si>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</si>
  <si>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</si>
  <si>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</si>
  <si>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</si>
  <si>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</si>
  <si>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</si>
  <si>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</si>
  <si>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</si>
  <si>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</si>
  <si>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</si>
  <si>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</si>
  <si>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</si>
  <si>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</si>
  <si>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</si>
  <si>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</si>
  <si>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</si>
  <si>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</si>
  <si>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</si>
  <si>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</si>
  <si>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</si>
  <si>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</si>
  <si>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</si>
  <si>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</si>
  <si>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</si>
  <si>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</si>
  <si>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</si>
  <si>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</si>
  <si>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</si>
  <si>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</si>
  <si>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</si>
  <si>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</si>
  <si>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</si>
  <si>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</si>
  <si>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</si>
  <si>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</si>
  <si>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</si>
  <si>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</si>
  <si>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</si>
  <si>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</si>
  <si>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</si>
  <si>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</si>
  <si>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</si>
  <si>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 xml:space="preserve">  D.2.2.5</t>
  </si>
  <si>
    <t>Demolice</t>
  </si>
  <si>
    <t>D.2.2.5</t>
  </si>
  <si>
    <t>SO 01-78-01</t>
  </si>
  <si>
    <t>Žst. Rožnov p. R., demolice</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</si>
  <si>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</si>
  <si>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</si>
  <si>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</si>
  <si>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</si>
  <si>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</si>
  <si>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</si>
  <si>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</si>
  <si>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</si>
  <si>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</si>
  <si>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</si>
  <si>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</si>
  <si>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</si>
  <si>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</si>
  <si>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</si>
  <si>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</si>
  <si>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</si>
  <si>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</si>
  <si>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</si>
  <si>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</si>
  <si>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</si>
  <si>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</si>
  <si>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</si>
  <si>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</si>
  <si>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</si>
  <si>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</si>
  <si>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</si>
  <si>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</si>
  <si>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</si>
  <si>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</si>
  <si>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</si>
  <si>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OST000D1</t>
  </si>
  <si>
    <t>Naložení a odvoz plechové garáže vč. likvidace (dle PD)</t>
  </si>
  <si>
    <t xml:space="preserve">  D.2.2.6</t>
  </si>
  <si>
    <t>Drobná architektura a oplocení</t>
  </si>
  <si>
    <t>D.2.2.6</t>
  </si>
  <si>
    <t>SO 01-79-01</t>
  </si>
  <si>
    <t>Žst. Rožnov p. R., oplocení</t>
  </si>
  <si>
    <t>131151343</t>
  </si>
  <si>
    <t>Vrtání jamek pro plotové sloupky D přes 200 do 300 mm strojně</t>
  </si>
  <si>
    <t>Vrtání jamek strojně průměru přes 200 do 300 mm</t>
  </si>
  <si>
    <t>Zemní práce - jamky (prům * v * p)  
(3.14159265359*0.13*0.13)*0.90*252=12,041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</si>
  <si>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</si>
  <si>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</si>
  <si>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</si>
  <si>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</si>
  <si>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</si>
  <si>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</si>
  <si>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</si>
  <si>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</si>
  <si>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</si>
  <si>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</si>
  <si>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</si>
  <si>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</si>
  <si>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</si>
  <si>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370.0=370,000 [A]  
86,555 
Celkem: A=370,000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</si>
  <si>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</si>
  <si>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</si>
  <si>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</si>
  <si>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</si>
  <si>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</si>
  <si>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</si>
  <si>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</si>
  <si>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</si>
  <si>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</si>
  <si>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</si>
  <si>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</si>
  <si>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</si>
  <si>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</si>
  <si>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</si>
  <si>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</si>
  <si>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</si>
  <si>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</si>
  <si>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</si>
  <si>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</si>
  <si>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</si>
  <si>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</si>
  <si>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</si>
  <si>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</si>
  <si>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</si>
  <si>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</si>
  <si>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</si>
  <si>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</si>
  <si>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</si>
  <si>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</si>
  <si>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</si>
  <si>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</si>
  <si>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</si>
  <si>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</si>
  <si>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</si>
  <si>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</si>
  <si>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</si>
  <si>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</si>
  <si>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</si>
  <si>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</si>
  <si>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</si>
  <si>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</si>
  <si>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</si>
  <si>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</si>
  <si>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</si>
  <si>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(154.00)*0.20*2.00=61,600 [A]  
zídka 2  
(121.00)*0.20*2.00=48,400 [B]  
zídka 3  
(35.00)*0.20*2.00=14,000 [C]  
Celkem: A+B+C=124,000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</si>
  <si>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</si>
  <si>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</si>
  <si>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</si>
  <si>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</si>
  <si>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</si>
  <si>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</si>
  <si>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</si>
  <si>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</si>
  <si>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</si>
  <si>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</si>
  <si>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</si>
  <si>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</si>
  <si>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</si>
  <si>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</si>
  <si>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</si>
  <si>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</si>
  <si>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</si>
  <si>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</si>
  <si>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</si>
  <si>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</si>
  <si>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</si>
  <si>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</si>
  <si>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</si>
  <si>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</si>
  <si>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</si>
  <si>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</si>
  <si>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</si>
  <si>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</si>
  <si>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</si>
  <si>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</si>
  <si>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</si>
  <si>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</si>
  <si>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</si>
  <si>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</si>
  <si>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SO 01-79-02</t>
  </si>
  <si>
    <t>Žst. Rožnov p. R., mobiliář</t>
  </si>
  <si>
    <t>((6+5+8)*1*0,3)+(4*0,3*0,3)+(3*1,2*0,6)+((2+5)*0,3*1,2)+(13*0,8*0,3)=13.860 [A]</t>
  </si>
  <si>
    <t>93754</t>
  </si>
  <si>
    <t>MOBILIÁŘ - KOVOVÉ STOJANY NA KOLA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</si>
  <si>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</si>
  <si>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R9238212</t>
  </si>
  <si>
    <t>SLOUPEK DN 70 PRO VÝVĚSKU</t>
  </si>
  <si>
    <t>R9365024</t>
  </si>
  <si>
    <t>DODÁVKA A MONTÁŽ MOBILIÁŘE - ODPADKOVÝ KOŠ NA SMĚSNÝ ODPAD</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</si>
  <si>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</si>
  <si>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</si>
  <si>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</si>
  <si>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</si>
  <si>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</si>
  <si>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</si>
  <si>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</si>
  <si>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</si>
  <si>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R9365027</t>
  </si>
  <si>
    <t>DODÁVKA A MONTÁŽ MOBILIÁŘE - LAVIČKA S DŘEVĚNÝM SEDÁKEM</t>
  </si>
  <si>
    <t>Položka zahrnuje:  
- montáž, osazení a dodávku kompletního zařízení, předepsaného zadávací  
dokumentací  
- mimostavništní a vnitrostaveništní dopravu  
- nezbytné zemní práce a základové konstrukce  
- předepsanou povrchovou úpravu (nátěry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</si>
  <si>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DODÁVKA A MONTÁŽ MOBILIÁŘE - LAVIČKA S KOVOVÝM SEDÁKEM</t>
  </si>
  <si>
    <t>R9365028</t>
  </si>
  <si>
    <t>DODÁVKA A MONTÁŽ MOBILIÁŘE - DÁVKOVAČ NA DEZINFEKCI</t>
  </si>
  <si>
    <t>R93751</t>
  </si>
  <si>
    <t>MOBILIÁŘ - OCELOVÝ VYMEZOVACÍ SLOUPEK</t>
  </si>
  <si>
    <t>R93754</t>
  </si>
  <si>
    <t>MOBILIÁŘ - ATYPICKÉ STOJANY NA KOLA</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</si>
  <si>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</si>
  <si>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</si>
  <si>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</si>
  <si>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</si>
  <si>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</si>
  <si>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 xml:space="preserve">  D.2.3.6</t>
  </si>
  <si>
    <t>Rozvody VN,NN</t>
  </si>
  <si>
    <t>D.2.3.6</t>
  </si>
  <si>
    <t>SO 01-86-01</t>
  </si>
  <si>
    <t>Žst. Rožnov p. R., úprava rozvodů nn a venkovního osvětlení</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</si>
  <si>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</si>
  <si>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</si>
  <si>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</si>
  <si>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</si>
  <si>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</si>
  <si>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</si>
  <si>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</si>
  <si>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</si>
  <si>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</si>
  <si>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</si>
  <si>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</si>
  <si>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</si>
  <si>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</si>
  <si>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</si>
  <si>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</si>
  <si>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</si>
  <si>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</si>
  <si>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</si>
  <si>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</si>
  <si>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</si>
  <si>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</si>
  <si>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</si>
  <si>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</si>
  <si>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</si>
  <si>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</si>
  <si>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</si>
  <si>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</si>
  <si>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</si>
  <si>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</si>
  <si>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</si>
  <si>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</si>
  <si>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</si>
  <si>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</si>
  <si>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</si>
  <si>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</si>
  <si>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</si>
  <si>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</si>
  <si>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</si>
  <si>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</si>
  <si>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</si>
  <si>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</si>
  <si>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</si>
  <si>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</si>
  <si>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</si>
  <si>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</si>
  <si>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</si>
  <si>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</si>
  <si>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</si>
  <si>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</si>
  <si>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</si>
  <si>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</si>
  <si>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</si>
  <si>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</si>
  <si>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</si>
  <si>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</si>
  <si>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</si>
  <si>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</si>
  <si>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</si>
  <si>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</si>
  <si>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</si>
  <si>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</si>
  <si>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</si>
  <si>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</si>
  <si>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</si>
  <si>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</si>
  <si>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</si>
  <si>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</si>
  <si>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</si>
  <si>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</si>
  <si>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</si>
  <si>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</si>
  <si>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</si>
  <si>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</si>
  <si>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</si>
  <si>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</si>
  <si>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</si>
  <si>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</si>
  <si>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</si>
  <si>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</si>
  <si>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</si>
  <si>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</si>
  <si>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</si>
  <si>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</si>
  <si>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</si>
  <si>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</si>
  <si>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</si>
  <si>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</si>
  <si>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</si>
  <si>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</si>
  <si>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</si>
  <si>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 xml:space="preserve">  D.2.3.8</t>
  </si>
  <si>
    <t>Vnější uzemnění</t>
  </si>
  <si>
    <t>D.2.3.8</t>
  </si>
  <si>
    <t>SO 01-88-01</t>
  </si>
  <si>
    <t>Žst. Rožnov p. R., vnější uzemnění</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</si>
  <si>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</si>
  <si>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</si>
  <si>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</si>
  <si>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</si>
  <si>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</si>
  <si>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</si>
  <si>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</si>
  <si>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</si>
  <si>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</si>
  <si>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</si>
  <si>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</si>
  <si>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</si>
  <si>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</si>
  <si>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</si>
  <si>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</si>
  <si>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</si>
  <si>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</si>
  <si>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</si>
  <si>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</si>
  <si>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</si>
  <si>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 xml:space="preserve">  D.2.4.1</t>
  </si>
  <si>
    <t>Kácení</t>
  </si>
  <si>
    <t>D.2.4.1</t>
  </si>
  <si>
    <t>SO 90-92-01</t>
  </si>
  <si>
    <t>Kácení a vegetační úpravy</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</si>
  <si>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</si>
  <si>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</si>
  <si>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</si>
  <si>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</si>
  <si>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</si>
  <si>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</si>
  <si>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</si>
  <si>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</si>
  <si>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</si>
  <si>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</si>
  <si>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</si>
  <si>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</si>
  <si>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</si>
  <si>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</si>
  <si>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</si>
  <si>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</si>
  <si>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</si>
  <si>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</si>
  <si>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</si>
  <si>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</si>
  <si>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</si>
  <si>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</si>
  <si>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</si>
  <si>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</si>
  <si>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</si>
  <si>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</si>
  <si>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</si>
  <si>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</si>
  <si>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</si>
  <si>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</si>
  <si>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</si>
  <si>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</si>
  <si>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</si>
  <si>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</si>
  <si>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</si>
  <si>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</si>
  <si>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</si>
  <si>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</si>
  <si>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</si>
  <si>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</si>
  <si>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</si>
  <si>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</si>
  <si>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</si>
  <si>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</si>
  <si>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</si>
  <si>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</si>
  <si>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</si>
  <si>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</si>
  <si>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</si>
  <si>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</si>
  <si>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</si>
  <si>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</si>
  <si>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</si>
  <si>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</si>
  <si>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</si>
  <si>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</si>
  <si>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</si>
  <si>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</si>
  <si>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</si>
  <si>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</si>
  <si>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</si>
  <si>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</si>
  <si>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</si>
  <si>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</si>
  <si>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</si>
  <si>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</si>
  <si>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</si>
  <si>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</si>
  <si>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</si>
  <si>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</si>
  <si>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</si>
  <si>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</si>
  <si>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</si>
  <si>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</si>
  <si>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</si>
  <si>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</si>
  <si>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</si>
  <si>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</si>
  <si>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</si>
  <si>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</si>
  <si>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</si>
  <si>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</si>
  <si>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N odpad: nebezpečné látky: těžké kovy a pod. (třída vyluhovatelnosti překračuje I, a II. třídu a nepřekračuje III. třídu dle vyhlášky 294/2005 Sb.)       
Způsob likvidace: skládka S-NO</t>
  </si>
  <si>
    <t>Evidenční položka       
N odpad: nebezpečné látky: ropné látky        
Způsob likvidace: biodegradace</t>
  </si>
  <si>
    <t>Evidenční položka       
N odpad: nebezpečné látky: těžké kovy a pod.        
Způsob likvidace: spalovna N odpadu, skládka -NO</t>
  </si>
  <si>
    <t>Evidenční položka       
N odpad: nebezpečné látky: těžké kovy, ropné látky a pod.        
Způsob likvidace: výkup, druhotná surovina</t>
  </si>
  <si>
    <t>POPLATKY ZA LIKVIDACI ODPADŮ NEBEZPEČNÝCH - 16 02 13* VYŘAZENÁ ZAŘÍZENÍ A TRAFA S OLEJEM (NÁPLŇ OBSAHUJÍCÍ NEBEZPEČNÉ LÁTKY), VČETNĚ DOPRAVY</t>
  </si>
  <si>
    <t>Evidenční položka       
N odpad: nebezpečné látky        
Způsob likvidace: výzisk, přebírá Správa železnic</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</si>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</sst>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0+C10+C14+C29</f>
      </c>
    </row>
    <row r="7" spans="2:3" ht="12.75" customHeight="1">
      <c r="B7" s="8" t="s">
        <v>7</v>
      </c>
      <c s="10">
        <f>0+E10+E14+E29</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401</v>
      </c>
      <c s="12" t="s">
        <v>402</v>
      </c>
      <c s="14">
        <f>D.1.2!K8+D.1.2!M8</f>
      </c>
      <c s="14">
        <f>C12*0.21</f>
      </c>
      <c s="14">
        <f>C12+D12</f>
      </c>
      <c s="13">
        <f>D.1.2!T7</f>
      </c>
    </row>
    <row r="13" spans="1:6" ht="12.75">
      <c r="A13" s="11" t="s">
        <v>1263</v>
      </c>
      <c s="12" t="s">
        <v>1264</v>
      </c>
      <c s="14">
        <f>D.1.3!K8+D.1.3!M8</f>
      </c>
      <c s="14">
        <f>C13*0.21</f>
      </c>
      <c s="14">
        <f>C13+D13</f>
      </c>
      <c s="13">
        <f>D.1.3!T7</f>
      </c>
    </row>
    <row r="14" spans="1:6" ht="12.75">
      <c r="A14" s="11" t="s">
        <v>1370</v>
      </c>
      <c s="12" t="s">
        <v>1371</v>
      </c>
      <c s="14">
        <f>0+C15+C16+C17+C18+C19+C20+C21+C22+C23+C24+C25+C26+C27+C28</f>
      </c>
      <c s="14">
        <f>C14*0.21</f>
      </c>
      <c s="14">
        <f>0+E15+E16+E17+E18+E19+E20+E21+E22+E23+E24+E25+E26+E27+E28</f>
      </c>
      <c s="13">
        <f>0+F15+F16+F17+F18+F19+F20+F21+F22+F23+F24+F25+F26+F27+F28</f>
      </c>
    </row>
    <row r="15" spans="1:6" ht="12.75">
      <c r="A15" s="11" t="s">
        <v>1372</v>
      </c>
      <c s="12" t="s">
        <v>1373</v>
      </c>
      <c s="14">
        <f>D.2.1.1!K8+D.2.1.1!M8</f>
      </c>
      <c s="14">
        <f>C15*0.21</f>
      </c>
      <c s="14">
        <f>C15+D15</f>
      </c>
      <c s="13">
        <f>D.2.1.1!T7</f>
      </c>
    </row>
    <row r="16" spans="1:6" ht="12.75">
      <c r="A16" s="11" t="s">
        <v>1607</v>
      </c>
      <c s="12" t="s">
        <v>1608</v>
      </c>
      <c s="14">
        <f>D.2.1.2!K8+D.2.1.2!M8</f>
      </c>
      <c s="14">
        <f>C16*0.21</f>
      </c>
      <c s="14">
        <f>C16+D16</f>
      </c>
      <c s="13">
        <f>D.2.1.2!T7</f>
      </c>
    </row>
    <row r="17" spans="1:6" ht="12.75">
      <c r="A17" s="11" t="s">
        <v>1828</v>
      </c>
      <c s="12" t="s">
        <v>1829</v>
      </c>
      <c s="14">
        <f>D.2.1.4!K8+D.2.1.4!M8</f>
      </c>
      <c s="14">
        <f>C17*0.21</f>
      </c>
      <c s="14">
        <f>C17+D17</f>
      </c>
      <c s="13">
        <f>D.2.1.4!T7</f>
      </c>
    </row>
    <row r="18" spans="1:6" ht="12.75">
      <c r="A18" s="11" t="s">
        <v>1944</v>
      </c>
      <c s="12" t="s">
        <v>1945</v>
      </c>
      <c s="14">
        <f>D.2.1.5!K8+D.2.1.5!M8</f>
      </c>
      <c s="14">
        <f>C18*0.21</f>
      </c>
      <c s="14">
        <f>C18+D18</f>
      </c>
      <c s="13">
        <f>D.2.1.5!T7</f>
      </c>
    </row>
    <row r="19" spans="1:6" ht="12.75">
      <c r="A19" s="11" t="s">
        <v>2068</v>
      </c>
      <c s="12" t="s">
        <v>2069</v>
      </c>
      <c s="14">
        <f>D.2.1.6!K8+D.2.1.6!M8</f>
      </c>
      <c s="14">
        <f>C19*0.21</f>
      </c>
      <c s="14">
        <f>C19+D19</f>
      </c>
      <c s="13">
        <f>D.2.1.6!T7</f>
      </c>
    </row>
    <row r="20" spans="1:6" ht="12.75">
      <c r="A20" s="11" t="s">
        <v>2227</v>
      </c>
      <c s="12" t="s">
        <v>2228</v>
      </c>
      <c s="14">
        <f>D.2.1.8!K8+D.2.1.8!M8</f>
      </c>
      <c s="14">
        <f>C20*0.21</f>
      </c>
      <c s="14">
        <f>C20+D20</f>
      </c>
      <c s="13">
        <f>D.2.1.8!T7</f>
      </c>
    </row>
    <row r="21" spans="1:6" ht="12.75">
      <c r="A21" s="11" t="s">
        <v>2439</v>
      </c>
      <c s="12" t="s">
        <v>2440</v>
      </c>
      <c s="14">
        <f>D.2.1.9!K8+D.2.1.9!M8</f>
      </c>
      <c s="14">
        <f>C21*0.21</f>
      </c>
      <c s="14">
        <f>C21+D21</f>
      </c>
      <c s="13">
        <f>D.2.1.9!T7</f>
      </c>
    </row>
    <row r="22" spans="1:6" ht="12.75">
      <c r="A22" s="11" t="s">
        <v>2639</v>
      </c>
      <c s="12" t="s">
        <v>2640</v>
      </c>
      <c s="14">
        <f>D.2.2.1!K8+D.2.2.1!M8</f>
      </c>
      <c s="14">
        <f>C22*0.21</f>
      </c>
      <c s="14">
        <f>C22+D22</f>
      </c>
      <c s="13">
        <f>D.2.2.1!T7</f>
      </c>
    </row>
    <row r="23" spans="1:6" ht="12.75">
      <c r="A23" s="11" t="s">
        <v>4936</v>
      </c>
      <c s="12" t="s">
        <v>4937</v>
      </c>
      <c s="14">
        <f>D.2.2.4!K8+D.2.2.4!M8</f>
      </c>
      <c s="14">
        <f>C23*0.21</f>
      </c>
      <c s="14">
        <f>C23+D23</f>
      </c>
      <c s="13">
        <f>D.2.2.4!T7</f>
      </c>
    </row>
    <row r="24" spans="1:6" ht="12.75">
      <c r="A24" s="11" t="s">
        <v>4996</v>
      </c>
      <c s="12" t="s">
        <v>4997</v>
      </c>
      <c s="14">
        <f>D.2.2.5!K8+D.2.2.5!M8</f>
      </c>
      <c s="14">
        <f>C24*0.21</f>
      </c>
      <c s="14">
        <f>C24+D24</f>
      </c>
      <c s="13">
        <f>D.2.2.5!T7</f>
      </c>
    </row>
    <row r="25" spans="1:6" ht="12.75">
      <c r="A25" s="11" t="s">
        <v>5033</v>
      </c>
      <c s="12" t="s">
        <v>5034</v>
      </c>
      <c s="14">
        <f>D.2.2.6!K8+D.2.2.6!M8</f>
      </c>
      <c s="14">
        <f>C25*0.21</f>
      </c>
      <c s="14">
        <f>C25+D25</f>
      </c>
      <c s="13">
        <f>D.2.2.6!T7</f>
      </c>
    </row>
    <row r="26" spans="1:6" ht="12.75">
      <c r="A26" s="11" t="s">
        <v>5168</v>
      </c>
      <c s="12" t="s">
        <v>5169</v>
      </c>
      <c s="14">
        <f>D.2.3.6!K8+D.2.3.6!M8</f>
      </c>
      <c s="14">
        <f>C26*0.21</f>
      </c>
      <c s="14">
        <f>C26+D26</f>
      </c>
      <c s="13">
        <f>D.2.3.6!T7</f>
      </c>
    </row>
    <row r="27" spans="1:6" ht="12.75">
      <c r="A27" s="11" t="s">
        <v>5263</v>
      </c>
      <c s="12" t="s">
        <v>5264</v>
      </c>
      <c s="14">
        <f>D.2.3.8!K8+D.2.3.8!M8</f>
      </c>
      <c s="14">
        <f>C27*0.21</f>
      </c>
      <c s="14">
        <f>C27+D27</f>
      </c>
      <c s="13">
        <f>D.2.3.8!T7</f>
      </c>
    </row>
    <row r="28" spans="1:6" ht="12.75">
      <c r="A28" s="11" t="s">
        <v>5288</v>
      </c>
      <c s="12" t="s">
        <v>5289</v>
      </c>
      <c s="14">
        <f>D.2.4.1!K8+D.2.4.1!M8</f>
      </c>
      <c s="14">
        <f>C28*0.21</f>
      </c>
      <c s="14">
        <f>C28+D28</f>
      </c>
      <c s="13">
        <f>D.2.4.1!T7</f>
      </c>
    </row>
    <row r="29" spans="1:6" ht="12.75">
      <c r="A29" s="11" t="s">
        <v>5370</v>
      </c>
      <c s="12" t="s">
        <v>2311</v>
      </c>
      <c s="14">
        <f>0+C30+C31</f>
      </c>
      <c s="14">
        <f>C29*0.21</f>
      </c>
      <c s="14">
        <f>0+E30+E31</f>
      </c>
      <c s="13">
        <f>0+F30+F31</f>
      </c>
    </row>
    <row r="30" spans="1:6" ht="12.75">
      <c r="A30" s="11" t="s">
        <v>5371</v>
      </c>
      <c s="12" t="s">
        <v>5372</v>
      </c>
      <c s="14">
        <f>'SO 90-90'!K8+'SO 90-90'!M8</f>
      </c>
      <c s="14">
        <f>C30*0.21</f>
      </c>
      <c s="14">
        <f>C30+D30</f>
      </c>
      <c s="13">
        <f>'SO 90-90'!T7</f>
      </c>
    </row>
    <row r="31" spans="1:6" ht="12.75">
      <c r="A31" s="11" t="s">
        <v>5381</v>
      </c>
      <c s="12" t="s">
        <v>5382</v>
      </c>
      <c s="14">
        <f>'SO 98-98'!K8+'SO 98-98'!M8</f>
      </c>
      <c s="14">
        <f>C31*0.21</f>
      </c>
      <c s="14">
        <f>C31+D31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COUNTIFS(L8:L604,"=0",A8:A604,"P")+COUNTIFS(L8:L604,"",A8:A604,"P")+SUM(Q8:Q604)</f>
      </c>
    </row>
    <row r="8" spans="1:13" ht="12.75">
      <c r="A8" t="s">
        <v>44</v>
      </c>
      <c r="C8" s="28" t="s">
        <v>2229</v>
      </c>
      <c r="E8" s="30" t="s">
        <v>2228</v>
      </c>
      <c r="J8" s="29">
        <f>0+J9</f>
      </c>
      <c s="29">
        <f>0+K9</f>
      </c>
      <c s="29">
        <f>0+L9</f>
      </c>
      <c s="29">
        <f>0+M9</f>
      </c>
    </row>
    <row r="9" spans="1:13" ht="12.75">
      <c r="A9" t="s">
        <v>46</v>
      </c>
      <c r="C9" s="31" t="s">
        <v>2230</v>
      </c>
      <c r="E9" s="33" t="s">
        <v>2231</v>
      </c>
      <c r="J9" s="32">
        <f>0+J10+J99+J116+J121+J154+J175+J248+J265</f>
      </c>
      <c s="32">
        <f>0+K10+K99+K116+K121+K154+K175+K248+K265</f>
      </c>
      <c s="32">
        <f>0+L10+L99+L116+L121+L154+L175+L248+L265</f>
      </c>
      <c s="32">
        <f>0+M10+M99+M116+M121+M154+M175+M248+M265</f>
      </c>
    </row>
    <row r="10" spans="1:13" ht="12.75">
      <c r="A10" t="s">
        <v>49</v>
      </c>
      <c r="C10" s="31" t="s">
        <v>53</v>
      </c>
      <c r="E10" s="33" t="s">
        <v>406</v>
      </c>
      <c r="J10" s="32">
        <f>0</f>
      </c>
      <c s="32">
        <f>0</f>
      </c>
      <c s="32">
        <f>0+L11+L15+L19+L23+L27+L31+L35+L39+L43+L47+L51+L55+L59+L63+L67+L71+L75+L79+L83+L87+L91+L95</f>
      </c>
      <c s="32">
        <f>0+M11+M15+M19+M23+M27+M31+M35+M39+M43+M47+M51+M55+M59+M63+M67+M71+M75+M79+M83+M87+M91+M95</f>
      </c>
    </row>
    <row r="11" spans="1:16" ht="12.75">
      <c r="A11" t="s">
        <v>52</v>
      </c>
      <c s="34" t="s">
        <v>27</v>
      </c>
      <c s="34" t="s">
        <v>2075</v>
      </c>
      <c s="35" t="s">
        <v>5</v>
      </c>
      <c s="6" t="s">
        <v>2076</v>
      </c>
      <c s="36" t="s">
        <v>73</v>
      </c>
      <c s="37">
        <v>525</v>
      </c>
      <c s="36">
        <v>0</v>
      </c>
      <c s="36">
        <f>ROUND(G11*H11,6)</f>
      </c>
      <c r="L11" s="38">
        <v>0</v>
      </c>
      <c s="32">
        <f>ROUND(ROUND(L11,2)*ROUND(G11,3),2)</f>
      </c>
      <c s="36" t="s">
        <v>2232</v>
      </c>
      <c>
        <f>(M11*21)/100</f>
      </c>
      <c t="s">
        <v>27</v>
      </c>
    </row>
    <row r="12" spans="1:5" ht="12.75">
      <c r="A12" s="35" t="s">
        <v>58</v>
      </c>
      <c r="E12" s="39" t="s">
        <v>5</v>
      </c>
    </row>
    <row r="13" spans="1:5" ht="12.75">
      <c r="A13" s="35" t="s">
        <v>59</v>
      </c>
      <c r="E13" s="40" t="s">
        <v>5</v>
      </c>
    </row>
    <row r="14" spans="1:5" ht="12.75">
      <c r="A14" t="s">
        <v>60</v>
      </c>
      <c r="E14" s="39" t="s">
        <v>5</v>
      </c>
    </row>
    <row r="15" spans="1:16" ht="12.75">
      <c r="A15" t="s">
        <v>52</v>
      </c>
      <c s="34" t="s">
        <v>26</v>
      </c>
      <c s="34" t="s">
        <v>1002</v>
      </c>
      <c s="35" t="s">
        <v>5</v>
      </c>
      <c s="6" t="s">
        <v>1003</v>
      </c>
      <c s="36" t="s">
        <v>56</v>
      </c>
      <c s="37">
        <v>44.338</v>
      </c>
      <c s="36">
        <v>0</v>
      </c>
      <c s="36">
        <f>ROUND(G15*H15,6)</f>
      </c>
      <c r="L15" s="38">
        <v>0</v>
      </c>
      <c s="32">
        <f>ROUND(ROUND(L15,2)*ROUND(G15,3),2)</f>
      </c>
      <c s="36" t="s">
        <v>2232</v>
      </c>
      <c>
        <f>(M15*21)/100</f>
      </c>
      <c t="s">
        <v>27</v>
      </c>
    </row>
    <row r="16" spans="1:5" ht="12.75">
      <c r="A16" s="35" t="s">
        <v>58</v>
      </c>
      <c r="E16" s="39" t="s">
        <v>5</v>
      </c>
    </row>
    <row r="17" spans="1:5" ht="12.75">
      <c r="A17" s="35" t="s">
        <v>59</v>
      </c>
      <c r="E17" s="40" t="s">
        <v>5</v>
      </c>
    </row>
    <row r="18" spans="1:5" ht="12.75">
      <c r="A18" t="s">
        <v>60</v>
      </c>
      <c r="E18" s="39" t="s">
        <v>5</v>
      </c>
    </row>
    <row r="19" spans="1:16" ht="25.5">
      <c r="A19" t="s">
        <v>52</v>
      </c>
      <c s="34" t="s">
        <v>70</v>
      </c>
      <c s="34" t="s">
        <v>2233</v>
      </c>
      <c s="35" t="s">
        <v>5</v>
      </c>
      <c s="6" t="s">
        <v>2234</v>
      </c>
      <c s="36" t="s">
        <v>56</v>
      </c>
      <c s="37">
        <v>32</v>
      </c>
      <c s="36">
        <v>0</v>
      </c>
      <c s="36">
        <f>ROUND(G19*H19,6)</f>
      </c>
      <c r="L19" s="38">
        <v>0</v>
      </c>
      <c s="32">
        <f>ROUND(ROUND(L19,2)*ROUND(G19,3),2)</f>
      </c>
      <c s="36" t="s">
        <v>2232</v>
      </c>
      <c>
        <f>(M19*21)/100</f>
      </c>
      <c t="s">
        <v>27</v>
      </c>
    </row>
    <row r="20" spans="1:5" ht="12.75">
      <c r="A20" s="35" t="s">
        <v>58</v>
      </c>
      <c r="E20" s="39" t="s">
        <v>5</v>
      </c>
    </row>
    <row r="21" spans="1:5" ht="12.75">
      <c r="A21" s="35" t="s">
        <v>59</v>
      </c>
      <c r="E21" s="40" t="s">
        <v>5</v>
      </c>
    </row>
    <row r="22" spans="1:5" ht="12.75">
      <c r="A22" t="s">
        <v>60</v>
      </c>
      <c r="E22" s="39" t="s">
        <v>5</v>
      </c>
    </row>
    <row r="23" spans="1:16" ht="12.75">
      <c r="A23" t="s">
        <v>52</v>
      </c>
      <c s="34" t="s">
        <v>110</v>
      </c>
      <c s="34" t="s">
        <v>2235</v>
      </c>
      <c s="35" t="s">
        <v>5</v>
      </c>
      <c s="6" t="s">
        <v>2236</v>
      </c>
      <c s="36" t="s">
        <v>80</v>
      </c>
      <c s="37">
        <v>27</v>
      </c>
      <c s="36">
        <v>0</v>
      </c>
      <c s="36">
        <f>ROUND(G23*H23,6)</f>
      </c>
      <c r="L23" s="38">
        <v>0</v>
      </c>
      <c s="32">
        <f>ROUND(ROUND(L23,2)*ROUND(G23,3),2)</f>
      </c>
      <c s="36" t="s">
        <v>2232</v>
      </c>
      <c>
        <f>(M23*21)/100</f>
      </c>
      <c t="s">
        <v>27</v>
      </c>
    </row>
    <row r="24" spans="1:5" ht="12.75">
      <c r="A24" s="35" t="s">
        <v>58</v>
      </c>
      <c r="E24" s="39" t="s">
        <v>5</v>
      </c>
    </row>
    <row r="25" spans="1:5" ht="12.75">
      <c r="A25" s="35" t="s">
        <v>59</v>
      </c>
      <c r="E25" s="40" t="s">
        <v>5</v>
      </c>
    </row>
    <row r="26" spans="1:5" ht="12.75">
      <c r="A26" t="s">
        <v>60</v>
      </c>
      <c r="E26" s="39" t="s">
        <v>5</v>
      </c>
    </row>
    <row r="27" spans="1:16" ht="12.75">
      <c r="A27" t="s">
        <v>52</v>
      </c>
      <c s="34" t="s">
        <v>115</v>
      </c>
      <c s="34" t="s">
        <v>2237</v>
      </c>
      <c s="35" t="s">
        <v>5</v>
      </c>
      <c s="6" t="s">
        <v>2238</v>
      </c>
      <c s="36" t="s">
        <v>80</v>
      </c>
      <c s="37">
        <v>27</v>
      </c>
      <c s="36">
        <v>0</v>
      </c>
      <c s="36">
        <f>ROUND(G27*H27,6)</f>
      </c>
      <c r="L27" s="38">
        <v>0</v>
      </c>
      <c s="32">
        <f>ROUND(ROUND(L27,2)*ROUND(G27,3),2)</f>
      </c>
      <c s="36" t="s">
        <v>2232</v>
      </c>
      <c>
        <f>(M27*21)/100</f>
      </c>
      <c t="s">
        <v>27</v>
      </c>
    </row>
    <row r="28" spans="1:5" ht="12.75">
      <c r="A28" s="35" t="s">
        <v>58</v>
      </c>
      <c r="E28" s="39" t="s">
        <v>5</v>
      </c>
    </row>
    <row r="29" spans="1:5" ht="12.75">
      <c r="A29" s="35" t="s">
        <v>59</v>
      </c>
      <c r="E29" s="40" t="s">
        <v>5</v>
      </c>
    </row>
    <row r="30" spans="1:5" ht="12.75">
      <c r="A30" t="s">
        <v>60</v>
      </c>
      <c r="E30" s="39" t="s">
        <v>5</v>
      </c>
    </row>
    <row r="31" spans="1:16" ht="12.75">
      <c r="A31" t="s">
        <v>52</v>
      </c>
      <c s="34" t="s">
        <v>75</v>
      </c>
      <c s="34" t="s">
        <v>2239</v>
      </c>
      <c s="35" t="s">
        <v>5</v>
      </c>
      <c s="6" t="s">
        <v>2240</v>
      </c>
      <c s="36" t="s">
        <v>56</v>
      </c>
      <c s="37">
        <v>254</v>
      </c>
      <c s="36">
        <v>0</v>
      </c>
      <c s="36">
        <f>ROUND(G31*H31,6)</f>
      </c>
      <c r="L31" s="38">
        <v>0</v>
      </c>
      <c s="32">
        <f>ROUND(ROUND(L31,2)*ROUND(G31,3),2)</f>
      </c>
      <c s="36" t="s">
        <v>2232</v>
      </c>
      <c>
        <f>(M31*21)/100</f>
      </c>
      <c t="s">
        <v>27</v>
      </c>
    </row>
    <row r="32" spans="1:5" ht="12.75">
      <c r="A32" s="35" t="s">
        <v>58</v>
      </c>
      <c r="E32" s="39" t="s">
        <v>5</v>
      </c>
    </row>
    <row r="33" spans="1:5" ht="12.75">
      <c r="A33" s="35" t="s">
        <v>59</v>
      </c>
      <c r="E33" s="40" t="s">
        <v>5</v>
      </c>
    </row>
    <row r="34" spans="1:5" ht="12.75">
      <c r="A34" t="s">
        <v>60</v>
      </c>
      <c r="E34" s="39" t="s">
        <v>5</v>
      </c>
    </row>
    <row r="35" spans="1:16" ht="12.75">
      <c r="A35" t="s">
        <v>52</v>
      </c>
      <c s="34" t="s">
        <v>122</v>
      </c>
      <c s="34" t="s">
        <v>2241</v>
      </c>
      <c s="35" t="s">
        <v>5</v>
      </c>
      <c s="6" t="s">
        <v>2242</v>
      </c>
      <c s="36" t="s">
        <v>56</v>
      </c>
      <c s="37">
        <v>101.6</v>
      </c>
      <c s="36">
        <v>0</v>
      </c>
      <c s="36">
        <f>ROUND(G35*H35,6)</f>
      </c>
      <c r="L35" s="38">
        <v>0</v>
      </c>
      <c s="32">
        <f>ROUND(ROUND(L35,2)*ROUND(G35,3),2)</f>
      </c>
      <c s="36" t="s">
        <v>2232</v>
      </c>
      <c>
        <f>(M35*21)/100</f>
      </c>
      <c t="s">
        <v>27</v>
      </c>
    </row>
    <row r="36" spans="1:5" ht="12.75">
      <c r="A36" s="35" t="s">
        <v>58</v>
      </c>
      <c r="E36" s="39" t="s">
        <v>5</v>
      </c>
    </row>
    <row r="37" spans="1:5" ht="12.75">
      <c r="A37" s="35" t="s">
        <v>59</v>
      </c>
      <c r="E37" s="40" t="s">
        <v>5</v>
      </c>
    </row>
    <row r="38" spans="1:5" ht="12.75">
      <c r="A38" t="s">
        <v>60</v>
      </c>
      <c r="E38" s="39" t="s">
        <v>5</v>
      </c>
    </row>
    <row r="39" spans="1:16" ht="12.75">
      <c r="A39" t="s">
        <v>52</v>
      </c>
      <c s="34" t="s">
        <v>126</v>
      </c>
      <c s="34" t="s">
        <v>2243</v>
      </c>
      <c s="35" t="s">
        <v>5</v>
      </c>
      <c s="6" t="s">
        <v>2244</v>
      </c>
      <c s="36" t="s">
        <v>56</v>
      </c>
      <c s="37">
        <v>15</v>
      </c>
      <c s="36">
        <v>0</v>
      </c>
      <c s="36">
        <f>ROUND(G39*H39,6)</f>
      </c>
      <c r="L39" s="38">
        <v>0</v>
      </c>
      <c s="32">
        <f>ROUND(ROUND(L39,2)*ROUND(G39,3),2)</f>
      </c>
      <c s="36" t="s">
        <v>2232</v>
      </c>
      <c>
        <f>(M39*21)/100</f>
      </c>
      <c t="s">
        <v>27</v>
      </c>
    </row>
    <row r="40" spans="1:5" ht="12.75">
      <c r="A40" s="35" t="s">
        <v>58</v>
      </c>
      <c r="E40" s="39" t="s">
        <v>5</v>
      </c>
    </row>
    <row r="41" spans="1:5" ht="12.75">
      <c r="A41" s="35" t="s">
        <v>59</v>
      </c>
      <c r="E41" s="40" t="s">
        <v>5</v>
      </c>
    </row>
    <row r="42" spans="1:5" ht="12.75">
      <c r="A42" t="s">
        <v>60</v>
      </c>
      <c r="E42" s="39" t="s">
        <v>5</v>
      </c>
    </row>
    <row r="43" spans="1:16" ht="12.75">
      <c r="A43" t="s">
        <v>52</v>
      </c>
      <c s="34" t="s">
        <v>130</v>
      </c>
      <c s="34" t="s">
        <v>2245</v>
      </c>
      <c s="35" t="s">
        <v>5</v>
      </c>
      <c s="6" t="s">
        <v>2246</v>
      </c>
      <c s="36" t="s">
        <v>1474</v>
      </c>
      <c s="37">
        <v>101.6</v>
      </c>
      <c s="36">
        <v>0</v>
      </c>
      <c s="36">
        <f>ROUND(G43*H43,6)</f>
      </c>
      <c r="L43" s="38">
        <v>0</v>
      </c>
      <c s="32">
        <f>ROUND(ROUND(L43,2)*ROUND(G43,3),2)</f>
      </c>
      <c s="36" t="s">
        <v>2232</v>
      </c>
      <c>
        <f>(M43*21)/100</f>
      </c>
      <c t="s">
        <v>27</v>
      </c>
    </row>
    <row r="44" spans="1:5" ht="12.75">
      <c r="A44" s="35" t="s">
        <v>58</v>
      </c>
      <c r="E44" s="39" t="s">
        <v>5</v>
      </c>
    </row>
    <row r="45" spans="1:5" ht="12.75">
      <c r="A45" s="35" t="s">
        <v>59</v>
      </c>
      <c r="E45" s="40" t="s">
        <v>5</v>
      </c>
    </row>
    <row r="46" spans="1:5" ht="12.75">
      <c r="A46" t="s">
        <v>60</v>
      </c>
      <c r="E46" s="39" t="s">
        <v>5</v>
      </c>
    </row>
    <row r="47" spans="1:16" ht="12.75">
      <c r="A47" t="s">
        <v>52</v>
      </c>
      <c s="34" t="s">
        <v>134</v>
      </c>
      <c s="34" t="s">
        <v>407</v>
      </c>
      <c s="35" t="s">
        <v>5</v>
      </c>
      <c s="6" t="s">
        <v>408</v>
      </c>
      <c s="36" t="s">
        <v>56</v>
      </c>
      <c s="37">
        <v>16.8</v>
      </c>
      <c s="36">
        <v>0</v>
      </c>
      <c s="36">
        <f>ROUND(G47*H47,6)</f>
      </c>
      <c r="L47" s="38">
        <v>0</v>
      </c>
      <c s="32">
        <f>ROUND(ROUND(L47,2)*ROUND(G47,3),2)</f>
      </c>
      <c s="36" t="s">
        <v>2232</v>
      </c>
      <c>
        <f>(M47*21)/100</f>
      </c>
      <c t="s">
        <v>27</v>
      </c>
    </row>
    <row r="48" spans="1:5" ht="12.75">
      <c r="A48" s="35" t="s">
        <v>58</v>
      </c>
      <c r="E48" s="39" t="s">
        <v>5</v>
      </c>
    </row>
    <row r="49" spans="1:5" ht="12.75">
      <c r="A49" s="35" t="s">
        <v>59</v>
      </c>
      <c r="E49" s="40" t="s">
        <v>5</v>
      </c>
    </row>
    <row r="50" spans="1:5" ht="12.75">
      <c r="A50" t="s">
        <v>60</v>
      </c>
      <c r="E50" s="39" t="s">
        <v>5</v>
      </c>
    </row>
    <row r="51" spans="1:16" ht="12.75">
      <c r="A51" t="s">
        <v>52</v>
      </c>
      <c s="34" t="s">
        <v>138</v>
      </c>
      <c s="34" t="s">
        <v>2247</v>
      </c>
      <c s="35" t="s">
        <v>5</v>
      </c>
      <c s="6" t="s">
        <v>2248</v>
      </c>
      <c s="36" t="s">
        <v>56</v>
      </c>
      <c s="37">
        <v>35</v>
      </c>
      <c s="36">
        <v>0</v>
      </c>
      <c s="36">
        <f>ROUND(G51*H51,6)</f>
      </c>
      <c r="L51" s="38">
        <v>0</v>
      </c>
      <c s="32">
        <f>ROUND(ROUND(L51,2)*ROUND(G51,3),2)</f>
      </c>
      <c s="36" t="s">
        <v>2232</v>
      </c>
      <c>
        <f>(M51*21)/100</f>
      </c>
      <c t="s">
        <v>27</v>
      </c>
    </row>
    <row r="52" spans="1:5" ht="12.75">
      <c r="A52" s="35" t="s">
        <v>58</v>
      </c>
      <c r="E52" s="39" t="s">
        <v>5</v>
      </c>
    </row>
    <row r="53" spans="1:5" ht="12.75">
      <c r="A53" s="35" t="s">
        <v>59</v>
      </c>
      <c r="E53" s="40" t="s">
        <v>5</v>
      </c>
    </row>
    <row r="54" spans="1:5" ht="12.75">
      <c r="A54" t="s">
        <v>60</v>
      </c>
      <c r="E54" s="39" t="s">
        <v>5</v>
      </c>
    </row>
    <row r="55" spans="1:16" ht="12.75">
      <c r="A55" t="s">
        <v>52</v>
      </c>
      <c s="34" t="s">
        <v>143</v>
      </c>
      <c s="34" t="s">
        <v>1637</v>
      </c>
      <c s="35" t="s">
        <v>5</v>
      </c>
      <c s="6" t="s">
        <v>1638</v>
      </c>
      <c s="36" t="s">
        <v>56</v>
      </c>
      <c s="37">
        <v>49.5</v>
      </c>
      <c s="36">
        <v>0</v>
      </c>
      <c s="36">
        <f>ROUND(G55*H55,6)</f>
      </c>
      <c r="L55" s="38">
        <v>0</v>
      </c>
      <c s="32">
        <f>ROUND(ROUND(L55,2)*ROUND(G55,3),2)</f>
      </c>
      <c s="36" t="s">
        <v>2232</v>
      </c>
      <c>
        <f>(M55*21)/100</f>
      </c>
      <c t="s">
        <v>27</v>
      </c>
    </row>
    <row r="56" spans="1:5" ht="12.75">
      <c r="A56" s="35" t="s">
        <v>58</v>
      </c>
      <c r="E56" s="39" t="s">
        <v>5</v>
      </c>
    </row>
    <row r="57" spans="1:5" ht="12.75">
      <c r="A57" s="35" t="s">
        <v>59</v>
      </c>
      <c r="E57" s="40" t="s">
        <v>5</v>
      </c>
    </row>
    <row r="58" spans="1:5" ht="12.75">
      <c r="A58" t="s">
        <v>60</v>
      </c>
      <c r="E58" s="39" t="s">
        <v>5</v>
      </c>
    </row>
    <row r="59" spans="1:16" ht="12.75">
      <c r="A59" t="s">
        <v>52</v>
      </c>
      <c s="34" t="s">
        <v>147</v>
      </c>
      <c s="34" t="s">
        <v>2249</v>
      </c>
      <c s="35" t="s">
        <v>5</v>
      </c>
      <c s="6" t="s">
        <v>2250</v>
      </c>
      <c s="36" t="s">
        <v>56</v>
      </c>
      <c s="37">
        <v>4</v>
      </c>
      <c s="36">
        <v>0</v>
      </c>
      <c s="36">
        <f>ROUND(G59*H59,6)</f>
      </c>
      <c r="L59" s="38">
        <v>0</v>
      </c>
      <c s="32">
        <f>ROUND(ROUND(L59,2)*ROUND(G59,3),2)</f>
      </c>
      <c s="36" t="s">
        <v>2232</v>
      </c>
      <c>
        <f>(M59*21)/100</f>
      </c>
      <c t="s">
        <v>27</v>
      </c>
    </row>
    <row r="60" spans="1:5" ht="12.75">
      <c r="A60" s="35" t="s">
        <v>58</v>
      </c>
      <c r="E60" s="39" t="s">
        <v>5</v>
      </c>
    </row>
    <row r="61" spans="1:5" ht="12.75">
      <c r="A61" s="35" t="s">
        <v>59</v>
      </c>
      <c r="E61" s="40" t="s">
        <v>5</v>
      </c>
    </row>
    <row r="62" spans="1:5" ht="12.75">
      <c r="A62" t="s">
        <v>60</v>
      </c>
      <c r="E62" s="39" t="s">
        <v>5</v>
      </c>
    </row>
    <row r="63" spans="1:16" ht="12.75">
      <c r="A63" t="s">
        <v>52</v>
      </c>
      <c s="34" t="s">
        <v>151</v>
      </c>
      <c s="34" t="s">
        <v>2086</v>
      </c>
      <c s="35" t="s">
        <v>5</v>
      </c>
      <c s="6" t="s">
        <v>2087</v>
      </c>
      <c s="36" t="s">
        <v>56</v>
      </c>
      <c s="37">
        <v>24</v>
      </c>
      <c s="36">
        <v>0</v>
      </c>
      <c s="36">
        <f>ROUND(G63*H63,6)</f>
      </c>
      <c r="L63" s="38">
        <v>0</v>
      </c>
      <c s="32">
        <f>ROUND(ROUND(L63,2)*ROUND(G63,3),2)</f>
      </c>
      <c s="36" t="s">
        <v>2232</v>
      </c>
      <c>
        <f>(M63*21)/100</f>
      </c>
      <c t="s">
        <v>27</v>
      </c>
    </row>
    <row r="64" spans="1:5" ht="12.75">
      <c r="A64" s="35" t="s">
        <v>58</v>
      </c>
      <c r="E64" s="39" t="s">
        <v>5</v>
      </c>
    </row>
    <row r="65" spans="1:5" ht="12.75">
      <c r="A65" s="35" t="s">
        <v>59</v>
      </c>
      <c r="E65" s="40" t="s">
        <v>5</v>
      </c>
    </row>
    <row r="66" spans="1:5" ht="12.75">
      <c r="A66" t="s">
        <v>60</v>
      </c>
      <c r="E66" s="39" t="s">
        <v>5</v>
      </c>
    </row>
    <row r="67" spans="1:16" ht="12.75">
      <c r="A67" t="s">
        <v>52</v>
      </c>
      <c s="34" t="s">
        <v>155</v>
      </c>
      <c s="34" t="s">
        <v>1554</v>
      </c>
      <c s="35" t="s">
        <v>5</v>
      </c>
      <c s="6" t="s">
        <v>1555</v>
      </c>
      <c s="36" t="s">
        <v>56</v>
      </c>
      <c s="37">
        <v>20.76</v>
      </c>
      <c s="36">
        <v>0</v>
      </c>
      <c s="36">
        <f>ROUND(G67*H67,6)</f>
      </c>
      <c r="L67" s="38">
        <v>0</v>
      </c>
      <c s="32">
        <f>ROUND(ROUND(L67,2)*ROUND(G67,3),2)</f>
      </c>
      <c s="36" t="s">
        <v>2232</v>
      </c>
      <c>
        <f>(M67*21)/100</f>
      </c>
      <c t="s">
        <v>27</v>
      </c>
    </row>
    <row r="68" spans="1:5" ht="12.75">
      <c r="A68" s="35" t="s">
        <v>58</v>
      </c>
      <c r="E68" s="39" t="s">
        <v>5</v>
      </c>
    </row>
    <row r="69" spans="1:5" ht="12.75">
      <c r="A69" s="35" t="s">
        <v>59</v>
      </c>
      <c r="E69" s="40" t="s">
        <v>5</v>
      </c>
    </row>
    <row r="70" spans="1:5" ht="12.75">
      <c r="A70" t="s">
        <v>60</v>
      </c>
      <c r="E70" s="39" t="s">
        <v>5</v>
      </c>
    </row>
    <row r="71" spans="1:16" ht="12.75">
      <c r="A71" t="s">
        <v>52</v>
      </c>
      <c s="34" t="s">
        <v>77</v>
      </c>
      <c s="34" t="s">
        <v>1557</v>
      </c>
      <c s="35" t="s">
        <v>5</v>
      </c>
      <c s="6" t="s">
        <v>1558</v>
      </c>
      <c s="36" t="s">
        <v>73</v>
      </c>
      <c s="37">
        <v>909</v>
      </c>
      <c s="36">
        <v>0</v>
      </c>
      <c s="36">
        <f>ROUND(G71*H71,6)</f>
      </c>
      <c r="L71" s="38">
        <v>0</v>
      </c>
      <c s="32">
        <f>ROUND(ROUND(L71,2)*ROUND(G71,3),2)</f>
      </c>
      <c s="36" t="s">
        <v>2232</v>
      </c>
      <c>
        <f>(M71*21)/100</f>
      </c>
      <c t="s">
        <v>27</v>
      </c>
    </row>
    <row r="72" spans="1:5" ht="12.75">
      <c r="A72" s="35" t="s">
        <v>58</v>
      </c>
      <c r="E72" s="39" t="s">
        <v>5</v>
      </c>
    </row>
    <row r="73" spans="1:5" ht="12.75">
      <c r="A73" s="35" t="s">
        <v>59</v>
      </c>
      <c r="E73" s="40" t="s">
        <v>5</v>
      </c>
    </row>
    <row r="74" spans="1:5" ht="12.75">
      <c r="A74" t="s">
        <v>60</v>
      </c>
      <c r="E74" s="39" t="s">
        <v>5</v>
      </c>
    </row>
    <row r="75" spans="1:16" ht="12.75">
      <c r="A75" t="s">
        <v>52</v>
      </c>
      <c s="34" t="s">
        <v>82</v>
      </c>
      <c s="34" t="s">
        <v>1644</v>
      </c>
      <c s="35" t="s">
        <v>5</v>
      </c>
      <c s="6" t="s">
        <v>1645</v>
      </c>
      <c s="36" t="s">
        <v>73</v>
      </c>
      <c s="37">
        <v>235</v>
      </c>
      <c s="36">
        <v>0</v>
      </c>
      <c s="36">
        <f>ROUND(G75*H75,6)</f>
      </c>
      <c r="L75" s="38">
        <v>0</v>
      </c>
      <c s="32">
        <f>ROUND(ROUND(L75,2)*ROUND(G75,3),2)</f>
      </c>
      <c s="36" t="s">
        <v>2232</v>
      </c>
      <c>
        <f>(M75*21)/100</f>
      </c>
      <c t="s">
        <v>27</v>
      </c>
    </row>
    <row r="76" spans="1:5" ht="12.75">
      <c r="A76" s="35" t="s">
        <v>58</v>
      </c>
      <c r="E76" s="39" t="s">
        <v>5</v>
      </c>
    </row>
    <row r="77" spans="1:5" ht="12.75">
      <c r="A77" s="35" t="s">
        <v>59</v>
      </c>
      <c r="E77" s="40" t="s">
        <v>5</v>
      </c>
    </row>
    <row r="78" spans="1:5" ht="12.75">
      <c r="A78" t="s">
        <v>60</v>
      </c>
      <c r="E78" s="39" t="s">
        <v>5</v>
      </c>
    </row>
    <row r="79" spans="1:16" ht="12.75">
      <c r="A79" t="s">
        <v>52</v>
      </c>
      <c s="34" t="s">
        <v>87</v>
      </c>
      <c s="34" t="s">
        <v>2251</v>
      </c>
      <c s="35" t="s">
        <v>5</v>
      </c>
      <c s="6" t="s">
        <v>2252</v>
      </c>
      <c s="36" t="s">
        <v>73</v>
      </c>
      <c s="37">
        <v>890</v>
      </c>
      <c s="36">
        <v>0</v>
      </c>
      <c s="36">
        <f>ROUND(G79*H79,6)</f>
      </c>
      <c r="L79" s="38">
        <v>0</v>
      </c>
      <c s="32">
        <f>ROUND(ROUND(L79,2)*ROUND(G79,3),2)</f>
      </c>
      <c s="36" t="s">
        <v>2232</v>
      </c>
      <c>
        <f>(M79*21)/100</f>
      </c>
      <c t="s">
        <v>27</v>
      </c>
    </row>
    <row r="80" spans="1:5" ht="12.75">
      <c r="A80" s="35" t="s">
        <v>58</v>
      </c>
      <c r="E80" s="39" t="s">
        <v>5</v>
      </c>
    </row>
    <row r="81" spans="1:5" ht="12.75">
      <c r="A81" s="35" t="s">
        <v>59</v>
      </c>
      <c r="E81" s="40" t="s">
        <v>5</v>
      </c>
    </row>
    <row r="82" spans="1:5" ht="12.75">
      <c r="A82" t="s">
        <v>60</v>
      </c>
      <c r="E82" s="39" t="s">
        <v>5</v>
      </c>
    </row>
    <row r="83" spans="1:16" ht="12.75">
      <c r="A83" t="s">
        <v>52</v>
      </c>
      <c s="34" t="s">
        <v>91</v>
      </c>
      <c s="34" t="s">
        <v>2253</v>
      </c>
      <c s="35" t="s">
        <v>5</v>
      </c>
      <c s="6" t="s">
        <v>2254</v>
      </c>
      <c s="36" t="s">
        <v>73</v>
      </c>
      <c s="37">
        <v>223</v>
      </c>
      <c s="36">
        <v>0</v>
      </c>
      <c s="36">
        <f>ROUND(G83*H83,6)</f>
      </c>
      <c r="L83" s="38">
        <v>0</v>
      </c>
      <c s="32">
        <f>ROUND(ROUND(L83,2)*ROUND(G83,3),2)</f>
      </c>
      <c s="36" t="s">
        <v>2232</v>
      </c>
      <c>
        <f>(M83*21)/100</f>
      </c>
      <c t="s">
        <v>27</v>
      </c>
    </row>
    <row r="84" spans="1:5" ht="12.75">
      <c r="A84" s="35" t="s">
        <v>58</v>
      </c>
      <c r="E84" s="39" t="s">
        <v>5</v>
      </c>
    </row>
    <row r="85" spans="1:5" ht="12.75">
      <c r="A85" s="35" t="s">
        <v>59</v>
      </c>
      <c r="E85" s="40" t="s">
        <v>5</v>
      </c>
    </row>
    <row r="86" spans="1:5" ht="12.75">
      <c r="A86" t="s">
        <v>60</v>
      </c>
      <c r="E86" s="39" t="s">
        <v>5</v>
      </c>
    </row>
    <row r="87" spans="1:16" ht="12.75">
      <c r="A87" t="s">
        <v>52</v>
      </c>
      <c s="34" t="s">
        <v>96</v>
      </c>
      <c s="34" t="s">
        <v>2255</v>
      </c>
      <c s="35" t="s">
        <v>5</v>
      </c>
      <c s="6" t="s">
        <v>2256</v>
      </c>
      <c s="36" t="s">
        <v>73</v>
      </c>
      <c s="37">
        <v>120</v>
      </c>
      <c s="36">
        <v>0</v>
      </c>
      <c s="36">
        <f>ROUND(G87*H87,6)</f>
      </c>
      <c r="L87" s="38">
        <v>0</v>
      </c>
      <c s="32">
        <f>ROUND(ROUND(L87,2)*ROUND(G87,3),2)</f>
      </c>
      <c s="36" t="s">
        <v>2232</v>
      </c>
      <c>
        <f>(M87*21)/100</f>
      </c>
      <c t="s">
        <v>27</v>
      </c>
    </row>
    <row r="88" spans="1:5" ht="12.75">
      <c r="A88" s="35" t="s">
        <v>58</v>
      </c>
      <c r="E88" s="39" t="s">
        <v>5</v>
      </c>
    </row>
    <row r="89" spans="1:5" ht="12.75">
      <c r="A89" s="35" t="s">
        <v>59</v>
      </c>
      <c r="E89" s="40" t="s">
        <v>5</v>
      </c>
    </row>
    <row r="90" spans="1:5" ht="12.75">
      <c r="A90" t="s">
        <v>60</v>
      </c>
      <c r="E90" s="39" t="s">
        <v>5</v>
      </c>
    </row>
    <row r="91" spans="1:16" ht="12.75">
      <c r="A91" t="s">
        <v>52</v>
      </c>
      <c s="34" t="s">
        <v>181</v>
      </c>
      <c s="34" t="s">
        <v>1647</v>
      </c>
      <c s="35" t="s">
        <v>5</v>
      </c>
      <c s="6" t="s">
        <v>1648</v>
      </c>
      <c s="36" t="s">
        <v>73</v>
      </c>
      <c s="37">
        <v>520</v>
      </c>
      <c s="36">
        <v>0</v>
      </c>
      <c s="36">
        <f>ROUND(G91*H91,6)</f>
      </c>
      <c r="L91" s="38">
        <v>0</v>
      </c>
      <c s="32">
        <f>ROUND(ROUND(L91,2)*ROUND(G91,3),2)</f>
      </c>
      <c s="36" t="s">
        <v>2232</v>
      </c>
      <c>
        <f>(M91*21)/100</f>
      </c>
      <c t="s">
        <v>27</v>
      </c>
    </row>
    <row r="92" spans="1:5" ht="12.75">
      <c r="A92" s="35" t="s">
        <v>58</v>
      </c>
      <c r="E92" s="39" t="s">
        <v>5</v>
      </c>
    </row>
    <row r="93" spans="1:5" ht="12.75">
      <c r="A93" s="35" t="s">
        <v>59</v>
      </c>
      <c r="E93" s="40" t="s">
        <v>5</v>
      </c>
    </row>
    <row r="94" spans="1:5" ht="12.75">
      <c r="A94" t="s">
        <v>60</v>
      </c>
      <c r="E94" s="39" t="s">
        <v>5</v>
      </c>
    </row>
    <row r="95" spans="1:16" ht="12.75">
      <c r="A95" t="s">
        <v>52</v>
      </c>
      <c s="34" t="s">
        <v>186</v>
      </c>
      <c s="34" t="s">
        <v>2101</v>
      </c>
      <c s="35" t="s">
        <v>5</v>
      </c>
      <c s="6" t="s">
        <v>2102</v>
      </c>
      <c s="36" t="s">
        <v>73</v>
      </c>
      <c s="37">
        <v>520</v>
      </c>
      <c s="36">
        <v>0</v>
      </c>
      <c s="36">
        <f>ROUND(G95*H95,6)</f>
      </c>
      <c r="L95" s="38">
        <v>0</v>
      </c>
      <c s="32">
        <f>ROUND(ROUND(L95,2)*ROUND(G95,3),2)</f>
      </c>
      <c s="36" t="s">
        <v>2232</v>
      </c>
      <c>
        <f>(M95*21)/100</f>
      </c>
      <c t="s">
        <v>27</v>
      </c>
    </row>
    <row r="96" spans="1:5" ht="12.75">
      <c r="A96" s="35" t="s">
        <v>58</v>
      </c>
      <c r="E96" s="39" t="s">
        <v>5</v>
      </c>
    </row>
    <row r="97" spans="1:5" ht="12.75">
      <c r="A97" s="35" t="s">
        <v>59</v>
      </c>
      <c r="E97" s="40" t="s">
        <v>5</v>
      </c>
    </row>
    <row r="98" spans="1:5" ht="12.75">
      <c r="A98" t="s">
        <v>60</v>
      </c>
      <c r="E98" s="39" t="s">
        <v>5</v>
      </c>
    </row>
    <row r="99" spans="1:13" ht="12.75">
      <c r="A99" t="s">
        <v>49</v>
      </c>
      <c r="C99" s="31" t="s">
        <v>27</v>
      </c>
      <c r="E99" s="33" t="s">
        <v>2257</v>
      </c>
      <c r="J99" s="32">
        <f>0</f>
      </c>
      <c s="32">
        <f>0</f>
      </c>
      <c s="32">
        <f>0+L100+L104+L108+L112</f>
      </c>
      <c s="32">
        <f>0+M100+M104+M108+M112</f>
      </c>
    </row>
    <row r="100" spans="1:16" ht="12.75">
      <c r="A100" t="s">
        <v>52</v>
      </c>
      <c s="34" t="s">
        <v>189</v>
      </c>
      <c s="34" t="s">
        <v>2258</v>
      </c>
      <c s="35" t="s">
        <v>5</v>
      </c>
      <c s="6" t="s">
        <v>2259</v>
      </c>
      <c s="36" t="s">
        <v>80</v>
      </c>
      <c s="37">
        <v>47</v>
      </c>
      <c s="36">
        <v>0</v>
      </c>
      <c s="36">
        <f>ROUND(G100*H100,6)</f>
      </c>
      <c r="L100" s="38">
        <v>0</v>
      </c>
      <c s="32">
        <f>ROUND(ROUND(L100,2)*ROUND(G100,3),2)</f>
      </c>
      <c s="36" t="s">
        <v>2232</v>
      </c>
      <c>
        <f>(M100*21)/100</f>
      </c>
      <c t="s">
        <v>27</v>
      </c>
    </row>
    <row r="101" spans="1:5" ht="12.75">
      <c r="A101" s="35" t="s">
        <v>58</v>
      </c>
      <c r="E101" s="39" t="s">
        <v>5</v>
      </c>
    </row>
    <row r="102" spans="1:5" ht="12.75">
      <c r="A102" s="35" t="s">
        <v>59</v>
      </c>
      <c r="E102" s="40" t="s">
        <v>5</v>
      </c>
    </row>
    <row r="103" spans="1:5" ht="12.75">
      <c r="A103" t="s">
        <v>60</v>
      </c>
      <c r="E103" s="39" t="s">
        <v>5</v>
      </c>
    </row>
    <row r="104" spans="1:16" ht="12.75">
      <c r="A104" t="s">
        <v>52</v>
      </c>
      <c s="34" t="s">
        <v>193</v>
      </c>
      <c s="34" t="s">
        <v>2260</v>
      </c>
      <c s="35" t="s">
        <v>5</v>
      </c>
      <c s="6" t="s">
        <v>2261</v>
      </c>
      <c s="36" t="s">
        <v>56</v>
      </c>
      <c s="37">
        <v>616.5</v>
      </c>
      <c s="36">
        <v>0</v>
      </c>
      <c s="36">
        <f>ROUND(G104*H104,6)</f>
      </c>
      <c r="L104" s="38">
        <v>0</v>
      </c>
      <c s="32">
        <f>ROUND(ROUND(L104,2)*ROUND(G104,3),2)</f>
      </c>
      <c s="36" t="s">
        <v>2232</v>
      </c>
      <c>
        <f>(M104*21)/100</f>
      </c>
      <c t="s">
        <v>27</v>
      </c>
    </row>
    <row r="105" spans="1:5" ht="12.75">
      <c r="A105" s="35" t="s">
        <v>58</v>
      </c>
      <c r="E105" s="39" t="s">
        <v>5</v>
      </c>
    </row>
    <row r="106" spans="1:5" ht="12.75">
      <c r="A106" s="35" t="s">
        <v>59</v>
      </c>
      <c r="E106" s="40" t="s">
        <v>5</v>
      </c>
    </row>
    <row r="107" spans="1:5" ht="12.75">
      <c r="A107" t="s">
        <v>60</v>
      </c>
      <c r="E107" s="39" t="s">
        <v>5</v>
      </c>
    </row>
    <row r="108" spans="1:16" ht="12.75">
      <c r="A108" t="s">
        <v>52</v>
      </c>
      <c s="34" t="s">
        <v>196</v>
      </c>
      <c s="34" t="s">
        <v>2262</v>
      </c>
      <c s="35" t="s">
        <v>5</v>
      </c>
      <c s="6" t="s">
        <v>2263</v>
      </c>
      <c s="36" t="s">
        <v>73</v>
      </c>
      <c s="37">
        <v>30</v>
      </c>
      <c s="36">
        <v>0</v>
      </c>
      <c s="36">
        <f>ROUND(G108*H108,6)</f>
      </c>
      <c r="L108" s="38">
        <v>0</v>
      </c>
      <c s="32">
        <f>ROUND(ROUND(L108,2)*ROUND(G108,3),2)</f>
      </c>
      <c s="36" t="s">
        <v>2232</v>
      </c>
      <c>
        <f>(M108*21)/100</f>
      </c>
      <c t="s">
        <v>27</v>
      </c>
    </row>
    <row r="109" spans="1:5" ht="12.75">
      <c r="A109" s="35" t="s">
        <v>58</v>
      </c>
      <c r="E109" s="39" t="s">
        <v>5</v>
      </c>
    </row>
    <row r="110" spans="1:5" ht="12.75">
      <c r="A110" s="35" t="s">
        <v>59</v>
      </c>
      <c r="E110" s="40" t="s">
        <v>5</v>
      </c>
    </row>
    <row r="111" spans="1:5" ht="12.75">
      <c r="A111" t="s">
        <v>60</v>
      </c>
      <c r="E111" s="39" t="s">
        <v>5</v>
      </c>
    </row>
    <row r="112" spans="1:16" ht="12.75">
      <c r="A112" t="s">
        <v>52</v>
      </c>
      <c s="34" t="s">
        <v>200</v>
      </c>
      <c s="34" t="s">
        <v>2264</v>
      </c>
      <c s="35" t="s">
        <v>5</v>
      </c>
      <c s="6" t="s">
        <v>2265</v>
      </c>
      <c s="36" t="s">
        <v>73</v>
      </c>
      <c s="37">
        <v>1233</v>
      </c>
      <c s="36">
        <v>0</v>
      </c>
      <c s="36">
        <f>ROUND(G112*H112,6)</f>
      </c>
      <c r="L112" s="38">
        <v>0</v>
      </c>
      <c s="32">
        <f>ROUND(ROUND(L112,2)*ROUND(G112,3),2)</f>
      </c>
      <c s="36" t="s">
        <v>2232</v>
      </c>
      <c>
        <f>(M112*21)/100</f>
      </c>
      <c t="s">
        <v>27</v>
      </c>
    </row>
    <row r="113" spans="1:5" ht="12.75">
      <c r="A113" s="35" t="s">
        <v>58</v>
      </c>
      <c r="E113" s="39" t="s">
        <v>5</v>
      </c>
    </row>
    <row r="114" spans="1:5" ht="12.75">
      <c r="A114" s="35" t="s">
        <v>59</v>
      </c>
      <c r="E114" s="40" t="s">
        <v>5</v>
      </c>
    </row>
    <row r="115" spans="1:5" ht="12.75">
      <c r="A115" t="s">
        <v>60</v>
      </c>
      <c r="E115" s="39" t="s">
        <v>5</v>
      </c>
    </row>
    <row r="116" spans="1:13" ht="12.75">
      <c r="A116" t="s">
        <v>49</v>
      </c>
      <c r="C116" s="31" t="s">
        <v>70</v>
      </c>
      <c r="E116" s="33" t="s">
        <v>1569</v>
      </c>
      <c r="J116" s="32">
        <f>0</f>
      </c>
      <c s="32">
        <f>0</f>
      </c>
      <c s="32">
        <f>0+L117</f>
      </c>
      <c s="32">
        <f>0+M117</f>
      </c>
    </row>
    <row r="117" spans="1:16" ht="12.75">
      <c r="A117" t="s">
        <v>52</v>
      </c>
      <c s="34" t="s">
        <v>203</v>
      </c>
      <c s="34" t="s">
        <v>1977</v>
      </c>
      <c s="35" t="s">
        <v>5</v>
      </c>
      <c s="6" t="s">
        <v>1978</v>
      </c>
      <c s="36" t="s">
        <v>56</v>
      </c>
      <c s="37">
        <v>350</v>
      </c>
      <c s="36">
        <v>0</v>
      </c>
      <c s="36">
        <f>ROUND(G117*H117,6)</f>
      </c>
      <c r="L117" s="38">
        <v>0</v>
      </c>
      <c s="32">
        <f>ROUND(ROUND(L117,2)*ROUND(G117,3),2)</f>
      </c>
      <c s="36" t="s">
        <v>2232</v>
      </c>
      <c>
        <f>(M117*21)/100</f>
      </c>
      <c t="s">
        <v>27</v>
      </c>
    </row>
    <row r="118" spans="1:5" ht="12.75">
      <c r="A118" s="35" t="s">
        <v>58</v>
      </c>
      <c r="E118" s="39" t="s">
        <v>5</v>
      </c>
    </row>
    <row r="119" spans="1:5" ht="12.75">
      <c r="A119" s="35" t="s">
        <v>59</v>
      </c>
      <c r="E119" s="40" t="s">
        <v>5</v>
      </c>
    </row>
    <row r="120" spans="1:5" ht="12.75">
      <c r="A120" t="s">
        <v>60</v>
      </c>
      <c r="E120" s="39" t="s">
        <v>5</v>
      </c>
    </row>
    <row r="121" spans="1:13" ht="12.75">
      <c r="A121" t="s">
        <v>49</v>
      </c>
      <c r="C121" s="31" t="s">
        <v>110</v>
      </c>
      <c r="E121" s="33" t="s">
        <v>2266</v>
      </c>
      <c r="J121" s="32">
        <f>0</f>
      </c>
      <c s="32">
        <f>0</f>
      </c>
      <c s="32">
        <f>0+L122+L126+L130+L134+L138+L142+L146+L150</f>
      </c>
      <c s="32">
        <f>0+M122+M126+M130+M134+M138+M142+M146+M150</f>
      </c>
    </row>
    <row r="122" spans="1:16" ht="12.75">
      <c r="A122" t="s">
        <v>52</v>
      </c>
      <c s="34" t="s">
        <v>207</v>
      </c>
      <c s="34" t="s">
        <v>1730</v>
      </c>
      <c s="35" t="s">
        <v>5</v>
      </c>
      <c s="6" t="s">
        <v>1731</v>
      </c>
      <c s="36" t="s">
        <v>73</v>
      </c>
      <c s="37">
        <v>540</v>
      </c>
      <c s="36">
        <v>0</v>
      </c>
      <c s="36">
        <f>ROUND(G122*H122,6)</f>
      </c>
      <c r="L122" s="38">
        <v>0</v>
      </c>
      <c s="32">
        <f>ROUND(ROUND(L122,2)*ROUND(G122,3),2)</f>
      </c>
      <c s="36" t="s">
        <v>2232</v>
      </c>
      <c>
        <f>(M122*21)/100</f>
      </c>
      <c t="s">
        <v>27</v>
      </c>
    </row>
    <row r="123" spans="1:5" ht="12.75">
      <c r="A123" s="35" t="s">
        <v>58</v>
      </c>
      <c r="E123" s="39" t="s">
        <v>5</v>
      </c>
    </row>
    <row r="124" spans="1:5" ht="12.75">
      <c r="A124" s="35" t="s">
        <v>59</v>
      </c>
      <c r="E124" s="40" t="s">
        <v>5</v>
      </c>
    </row>
    <row r="125" spans="1:5" ht="12.75">
      <c r="A125" t="s">
        <v>60</v>
      </c>
      <c r="E125" s="39" t="s">
        <v>5</v>
      </c>
    </row>
    <row r="126" spans="1:16" ht="12.75">
      <c r="A126" t="s">
        <v>52</v>
      </c>
      <c s="34" t="s">
        <v>159</v>
      </c>
      <c s="34" t="s">
        <v>2107</v>
      </c>
      <c s="35" t="s">
        <v>5</v>
      </c>
      <c s="6" t="s">
        <v>2108</v>
      </c>
      <c s="36" t="s">
        <v>73</v>
      </c>
      <c s="37">
        <v>385</v>
      </c>
      <c s="36">
        <v>0</v>
      </c>
      <c s="36">
        <f>ROUND(G126*H126,6)</f>
      </c>
      <c r="L126" s="38">
        <v>0</v>
      </c>
      <c s="32">
        <f>ROUND(ROUND(L126,2)*ROUND(G126,3),2)</f>
      </c>
      <c s="36" t="s">
        <v>2232</v>
      </c>
      <c>
        <f>(M126*21)/100</f>
      </c>
      <c t="s">
        <v>27</v>
      </c>
    </row>
    <row r="127" spans="1:5" ht="12.75">
      <c r="A127" s="35" t="s">
        <v>58</v>
      </c>
      <c r="E127" s="39" t="s">
        <v>5</v>
      </c>
    </row>
    <row r="128" spans="1:5" ht="12.75">
      <c r="A128" s="35" t="s">
        <v>59</v>
      </c>
      <c r="E128" s="40" t="s">
        <v>5</v>
      </c>
    </row>
    <row r="129" spans="1:5" ht="12.75">
      <c r="A129" t="s">
        <v>60</v>
      </c>
      <c r="E129" s="39" t="s">
        <v>5</v>
      </c>
    </row>
    <row r="130" spans="1:16" ht="12.75">
      <c r="A130" t="s">
        <v>52</v>
      </c>
      <c s="34" t="s">
        <v>210</v>
      </c>
      <c s="34" t="s">
        <v>2267</v>
      </c>
      <c s="35" t="s">
        <v>5</v>
      </c>
      <c s="6" t="s">
        <v>2268</v>
      </c>
      <c s="36" t="s">
        <v>73</v>
      </c>
      <c s="37">
        <v>556</v>
      </c>
      <c s="36">
        <v>0</v>
      </c>
      <c s="36">
        <f>ROUND(G130*H130,6)</f>
      </c>
      <c r="L130" s="38">
        <v>0</v>
      </c>
      <c s="32">
        <f>ROUND(ROUND(L130,2)*ROUND(G130,3),2)</f>
      </c>
      <c s="36" t="s">
        <v>2232</v>
      </c>
      <c>
        <f>(M130*21)/100</f>
      </c>
      <c t="s">
        <v>27</v>
      </c>
    </row>
    <row r="131" spans="1:5" ht="12.75">
      <c r="A131" s="35" t="s">
        <v>58</v>
      </c>
      <c r="E131" s="39" t="s">
        <v>5</v>
      </c>
    </row>
    <row r="132" spans="1:5" ht="12.75">
      <c r="A132" s="35" t="s">
        <v>59</v>
      </c>
      <c r="E132" s="40" t="s">
        <v>5</v>
      </c>
    </row>
    <row r="133" spans="1:5" ht="12.75">
      <c r="A133" t="s">
        <v>60</v>
      </c>
      <c r="E133" s="39" t="s">
        <v>5</v>
      </c>
    </row>
    <row r="134" spans="1:16" ht="12.75">
      <c r="A134" t="s">
        <v>52</v>
      </c>
      <c s="34" t="s">
        <v>215</v>
      </c>
      <c s="34" t="s">
        <v>2269</v>
      </c>
      <c s="35" t="s">
        <v>5</v>
      </c>
      <c s="6" t="s">
        <v>2270</v>
      </c>
      <c s="36" t="s">
        <v>56</v>
      </c>
      <c s="37">
        <v>85.36</v>
      </c>
      <c s="36">
        <v>0</v>
      </c>
      <c s="36">
        <f>ROUND(G134*H134,6)</f>
      </c>
      <c r="L134" s="38">
        <v>0</v>
      </c>
      <c s="32">
        <f>ROUND(ROUND(L134,2)*ROUND(G134,3),2)</f>
      </c>
      <c s="36" t="s">
        <v>2232</v>
      </c>
      <c>
        <f>(M134*21)/100</f>
      </c>
      <c t="s">
        <v>27</v>
      </c>
    </row>
    <row r="135" spans="1:5" ht="12.75">
      <c r="A135" s="35" t="s">
        <v>58</v>
      </c>
      <c r="E135" s="39" t="s">
        <v>5</v>
      </c>
    </row>
    <row r="136" spans="1:5" ht="12.75">
      <c r="A136" s="35" t="s">
        <v>59</v>
      </c>
      <c r="E136" s="40" t="s">
        <v>5</v>
      </c>
    </row>
    <row r="137" spans="1:5" ht="12.75">
      <c r="A137" t="s">
        <v>60</v>
      </c>
      <c r="E137" s="39" t="s">
        <v>5</v>
      </c>
    </row>
    <row r="138" spans="1:16" ht="12.75">
      <c r="A138" t="s">
        <v>52</v>
      </c>
      <c s="34" t="s">
        <v>219</v>
      </c>
      <c s="34" t="s">
        <v>2271</v>
      </c>
      <c s="35" t="s">
        <v>5</v>
      </c>
      <c s="6" t="s">
        <v>2272</v>
      </c>
      <c s="36" t="s">
        <v>73</v>
      </c>
      <c s="37">
        <v>90</v>
      </c>
      <c s="36">
        <v>0</v>
      </c>
      <c s="36">
        <f>ROUND(G138*H138,6)</f>
      </c>
      <c r="L138" s="38">
        <v>0</v>
      </c>
      <c s="32">
        <f>ROUND(ROUND(L138,2)*ROUND(G138,3),2)</f>
      </c>
      <c s="36" t="s">
        <v>2232</v>
      </c>
      <c>
        <f>(M138*21)/100</f>
      </c>
      <c t="s">
        <v>27</v>
      </c>
    </row>
    <row r="139" spans="1:5" ht="12.75">
      <c r="A139" s="35" t="s">
        <v>58</v>
      </c>
      <c r="E139" s="39" t="s">
        <v>5</v>
      </c>
    </row>
    <row r="140" spans="1:5" ht="12.75">
      <c r="A140" s="35" t="s">
        <v>59</v>
      </c>
      <c r="E140" s="40" t="s">
        <v>5</v>
      </c>
    </row>
    <row r="141" spans="1:5" ht="12.75">
      <c r="A141" t="s">
        <v>60</v>
      </c>
      <c r="E141" s="39" t="s">
        <v>5</v>
      </c>
    </row>
    <row r="142" spans="1:16" ht="12.75">
      <c r="A142" t="s">
        <v>52</v>
      </c>
      <c s="34" t="s">
        <v>224</v>
      </c>
      <c s="34" t="s">
        <v>1737</v>
      </c>
      <c s="35" t="s">
        <v>5</v>
      </c>
      <c s="6" t="s">
        <v>1738</v>
      </c>
      <c s="36" t="s">
        <v>73</v>
      </c>
      <c s="37">
        <v>395</v>
      </c>
      <c s="36">
        <v>0</v>
      </c>
      <c s="36">
        <f>ROUND(G142*H142,6)</f>
      </c>
      <c r="L142" s="38">
        <v>0</v>
      </c>
      <c s="32">
        <f>ROUND(ROUND(L142,2)*ROUND(G142,3),2)</f>
      </c>
      <c s="36" t="s">
        <v>2232</v>
      </c>
      <c>
        <f>(M142*21)/100</f>
      </c>
      <c t="s">
        <v>27</v>
      </c>
    </row>
    <row r="143" spans="1:5" ht="12.75">
      <c r="A143" s="35" t="s">
        <v>58</v>
      </c>
      <c r="E143" s="39" t="s">
        <v>5</v>
      </c>
    </row>
    <row r="144" spans="1:5" ht="12.75">
      <c r="A144" s="35" t="s">
        <v>59</v>
      </c>
      <c r="E144" s="40" t="s">
        <v>5</v>
      </c>
    </row>
    <row r="145" spans="1:5" ht="12.75">
      <c r="A145" t="s">
        <v>60</v>
      </c>
      <c r="E145" s="39" t="s">
        <v>5</v>
      </c>
    </row>
    <row r="146" spans="1:16" ht="12.75">
      <c r="A146" t="s">
        <v>52</v>
      </c>
      <c s="34" t="s">
        <v>228</v>
      </c>
      <c s="34" t="s">
        <v>2273</v>
      </c>
      <c s="35" t="s">
        <v>5</v>
      </c>
      <c s="6" t="s">
        <v>2274</v>
      </c>
      <c s="36" t="s">
        <v>73</v>
      </c>
      <c s="37">
        <v>447</v>
      </c>
      <c s="36">
        <v>0</v>
      </c>
      <c s="36">
        <f>ROUND(G146*H146,6)</f>
      </c>
      <c r="L146" s="38">
        <v>0</v>
      </c>
      <c s="32">
        <f>ROUND(ROUND(L146,2)*ROUND(G146,3),2)</f>
      </c>
      <c s="36" t="s">
        <v>2232</v>
      </c>
      <c>
        <f>(M146*21)/100</f>
      </c>
      <c t="s">
        <v>27</v>
      </c>
    </row>
    <row r="147" spans="1:5" ht="12.75">
      <c r="A147" s="35" t="s">
        <v>58</v>
      </c>
      <c r="E147" s="39" t="s">
        <v>5</v>
      </c>
    </row>
    <row r="148" spans="1:5" ht="12.75">
      <c r="A148" s="35" t="s">
        <v>59</v>
      </c>
      <c r="E148" s="40" t="s">
        <v>5</v>
      </c>
    </row>
    <row r="149" spans="1:5" ht="12.75">
      <c r="A149" t="s">
        <v>60</v>
      </c>
      <c r="E149" s="39" t="s">
        <v>5</v>
      </c>
    </row>
    <row r="150" spans="1:16" ht="12.75">
      <c r="A150" t="s">
        <v>52</v>
      </c>
      <c s="34" t="s">
        <v>232</v>
      </c>
      <c s="34" t="s">
        <v>2275</v>
      </c>
      <c s="35" t="s">
        <v>5</v>
      </c>
      <c s="6" t="s">
        <v>2276</v>
      </c>
      <c s="36" t="s">
        <v>73</v>
      </c>
      <c s="37">
        <v>93</v>
      </c>
      <c s="36">
        <v>0</v>
      </c>
      <c s="36">
        <f>ROUND(G150*H150,6)</f>
      </c>
      <c r="L150" s="38">
        <v>0</v>
      </c>
      <c s="32">
        <f>ROUND(ROUND(L150,2)*ROUND(G150,3),2)</f>
      </c>
      <c s="36" t="s">
        <v>2232</v>
      </c>
      <c>
        <f>(M150*21)/100</f>
      </c>
      <c t="s">
        <v>27</v>
      </c>
    </row>
    <row r="151" spans="1:5" ht="12.75">
      <c r="A151" s="35" t="s">
        <v>58</v>
      </c>
      <c r="E151" s="39" t="s">
        <v>5</v>
      </c>
    </row>
    <row r="152" spans="1:5" ht="12.75">
      <c r="A152" s="35" t="s">
        <v>59</v>
      </c>
      <c r="E152" s="40" t="s">
        <v>5</v>
      </c>
    </row>
    <row r="153" spans="1:5" ht="12.75">
      <c r="A153" t="s">
        <v>60</v>
      </c>
      <c r="E153" s="39" t="s">
        <v>5</v>
      </c>
    </row>
    <row r="154" spans="1:13" ht="12.75">
      <c r="A154" t="s">
        <v>49</v>
      </c>
      <c r="C154" s="31" t="s">
        <v>122</v>
      </c>
      <c r="E154" s="33" t="s">
        <v>2277</v>
      </c>
      <c r="J154" s="32">
        <f>0</f>
      </c>
      <c s="32">
        <f>0</f>
      </c>
      <c s="32">
        <f>0+L155+L159+L163+L167+L171</f>
      </c>
      <c s="32">
        <f>0+M155+M159+M163+M167+M171</f>
      </c>
    </row>
    <row r="155" spans="1:16" ht="12.75">
      <c r="A155" t="s">
        <v>52</v>
      </c>
      <c s="34" t="s">
        <v>236</v>
      </c>
      <c s="34" t="s">
        <v>2278</v>
      </c>
      <c s="35" t="s">
        <v>5</v>
      </c>
      <c s="6" t="s">
        <v>2279</v>
      </c>
      <c s="36" t="s">
        <v>80</v>
      </c>
      <c s="37">
        <v>2</v>
      </c>
      <c s="36">
        <v>0</v>
      </c>
      <c s="36">
        <f>ROUND(G155*H155,6)</f>
      </c>
      <c r="L155" s="38">
        <v>0</v>
      </c>
      <c s="32">
        <f>ROUND(ROUND(L155,2)*ROUND(G155,3),2)</f>
      </c>
      <c s="36" t="s">
        <v>2232</v>
      </c>
      <c>
        <f>(M155*21)/100</f>
      </c>
      <c t="s">
        <v>27</v>
      </c>
    </row>
    <row r="156" spans="1:5" ht="12.75">
      <c r="A156" s="35" t="s">
        <v>58</v>
      </c>
      <c r="E156" s="39" t="s">
        <v>5</v>
      </c>
    </row>
    <row r="157" spans="1:5" ht="12.75">
      <c r="A157" s="35" t="s">
        <v>59</v>
      </c>
      <c r="E157" s="40" t="s">
        <v>5</v>
      </c>
    </row>
    <row r="158" spans="1:5" ht="12.75">
      <c r="A158" t="s">
        <v>60</v>
      </c>
      <c r="E158" s="39" t="s">
        <v>5</v>
      </c>
    </row>
    <row r="159" spans="1:16" ht="12.75">
      <c r="A159" t="s">
        <v>52</v>
      </c>
      <c s="34" t="s">
        <v>240</v>
      </c>
      <c s="34" t="s">
        <v>1772</v>
      </c>
      <c s="35" t="s">
        <v>5</v>
      </c>
      <c s="6" t="s">
        <v>1773</v>
      </c>
      <c s="36" t="s">
        <v>80</v>
      </c>
      <c s="37">
        <v>22</v>
      </c>
      <c s="36">
        <v>0</v>
      </c>
      <c s="36">
        <f>ROUND(G159*H159,6)</f>
      </c>
      <c r="L159" s="38">
        <v>0</v>
      </c>
      <c s="32">
        <f>ROUND(ROUND(L159,2)*ROUND(G159,3),2)</f>
      </c>
      <c s="36" t="s">
        <v>2232</v>
      </c>
      <c>
        <f>(M159*21)/100</f>
      </c>
      <c t="s">
        <v>27</v>
      </c>
    </row>
    <row r="160" spans="1:5" ht="12.75">
      <c r="A160" s="35" t="s">
        <v>58</v>
      </c>
      <c r="E160" s="39" t="s">
        <v>5</v>
      </c>
    </row>
    <row r="161" spans="1:5" ht="12.75">
      <c r="A161" s="35" t="s">
        <v>59</v>
      </c>
      <c r="E161" s="40" t="s">
        <v>5</v>
      </c>
    </row>
    <row r="162" spans="1:5" ht="12.75">
      <c r="A162" t="s">
        <v>60</v>
      </c>
      <c r="E162" s="39" t="s">
        <v>5</v>
      </c>
    </row>
    <row r="163" spans="1:16" ht="12.75">
      <c r="A163" t="s">
        <v>52</v>
      </c>
      <c s="34" t="s">
        <v>244</v>
      </c>
      <c s="34" t="s">
        <v>1592</v>
      </c>
      <c s="35" t="s">
        <v>5</v>
      </c>
      <c s="6" t="s">
        <v>1593</v>
      </c>
      <c s="36" t="s">
        <v>80</v>
      </c>
      <c s="37">
        <v>47</v>
      </c>
      <c s="36">
        <v>0</v>
      </c>
      <c s="36">
        <f>ROUND(G163*H163,6)</f>
      </c>
      <c r="L163" s="38">
        <v>0</v>
      </c>
      <c s="32">
        <f>ROUND(ROUND(L163,2)*ROUND(G163,3),2)</f>
      </c>
      <c s="36" t="s">
        <v>2232</v>
      </c>
      <c>
        <f>(M163*21)/100</f>
      </c>
      <c t="s">
        <v>27</v>
      </c>
    </row>
    <row r="164" spans="1:5" ht="12.75">
      <c r="A164" s="35" t="s">
        <v>58</v>
      </c>
      <c r="E164" s="39" t="s">
        <v>5</v>
      </c>
    </row>
    <row r="165" spans="1:5" ht="12.75">
      <c r="A165" s="35" t="s">
        <v>59</v>
      </c>
      <c r="E165" s="40" t="s">
        <v>5</v>
      </c>
    </row>
    <row r="166" spans="1:5" ht="12.75">
      <c r="A166" t="s">
        <v>60</v>
      </c>
      <c r="E166" s="39" t="s">
        <v>5</v>
      </c>
    </row>
    <row r="167" spans="1:16" ht="12.75">
      <c r="A167" t="s">
        <v>52</v>
      </c>
      <c s="34" t="s">
        <v>247</v>
      </c>
      <c s="34" t="s">
        <v>1775</v>
      </c>
      <c s="35" t="s">
        <v>5</v>
      </c>
      <c s="6" t="s">
        <v>1776</v>
      </c>
      <c s="36" t="s">
        <v>85</v>
      </c>
      <c s="37">
        <v>1</v>
      </c>
      <c s="36">
        <v>0</v>
      </c>
      <c s="36">
        <f>ROUND(G167*H167,6)</f>
      </c>
      <c r="L167" s="38">
        <v>0</v>
      </c>
      <c s="32">
        <f>ROUND(ROUND(L167,2)*ROUND(G167,3),2)</f>
      </c>
      <c s="36" t="s">
        <v>2232</v>
      </c>
      <c>
        <f>(M167*21)/100</f>
      </c>
      <c t="s">
        <v>27</v>
      </c>
    </row>
    <row r="168" spans="1:5" ht="12.75">
      <c r="A168" s="35" t="s">
        <v>58</v>
      </c>
      <c r="E168" s="39" t="s">
        <v>5</v>
      </c>
    </row>
    <row r="169" spans="1:5" ht="12.75">
      <c r="A169" s="35" t="s">
        <v>59</v>
      </c>
      <c r="E169" s="40" t="s">
        <v>5</v>
      </c>
    </row>
    <row r="170" spans="1:5" ht="12.75">
      <c r="A170" t="s">
        <v>60</v>
      </c>
      <c r="E170" s="39" t="s">
        <v>5</v>
      </c>
    </row>
    <row r="171" spans="1:16" ht="12.75">
      <c r="A171" t="s">
        <v>52</v>
      </c>
      <c s="34" t="s">
        <v>251</v>
      </c>
      <c s="34" t="s">
        <v>1600</v>
      </c>
      <c s="35" t="s">
        <v>5</v>
      </c>
      <c s="6" t="s">
        <v>1601</v>
      </c>
      <c s="36" t="s">
        <v>56</v>
      </c>
      <c s="37">
        <v>3</v>
      </c>
      <c s="36">
        <v>0</v>
      </c>
      <c s="36">
        <f>ROUND(G171*H171,6)</f>
      </c>
      <c r="L171" s="38">
        <v>0</v>
      </c>
      <c s="32">
        <f>ROUND(ROUND(L171,2)*ROUND(G171,3),2)</f>
      </c>
      <c s="36" t="s">
        <v>2232</v>
      </c>
      <c>
        <f>(M171*21)/100</f>
      </c>
      <c t="s">
        <v>27</v>
      </c>
    </row>
    <row r="172" spans="1:5" ht="12.75">
      <c r="A172" s="35" t="s">
        <v>58</v>
      </c>
      <c r="E172" s="39" t="s">
        <v>5</v>
      </c>
    </row>
    <row r="173" spans="1:5" ht="12.75">
      <c r="A173" s="35" t="s">
        <v>59</v>
      </c>
      <c r="E173" s="40" t="s">
        <v>5</v>
      </c>
    </row>
    <row r="174" spans="1:5" ht="12.75">
      <c r="A174" t="s">
        <v>60</v>
      </c>
      <c r="E174" s="39" t="s">
        <v>5</v>
      </c>
    </row>
    <row r="175" spans="1:13" ht="12.75">
      <c r="A175" t="s">
        <v>49</v>
      </c>
      <c r="C175" s="31" t="s">
        <v>126</v>
      </c>
      <c r="E175" s="33" t="s">
        <v>2280</v>
      </c>
      <c r="J175" s="32">
        <f>0</f>
      </c>
      <c s="32">
        <f>0</f>
      </c>
      <c s="32">
        <f>0+L176+L180+L184+L188+L192+L196+L200+L204+L208+L212+L216+L220+L224+L228+L232+L236+L240+L244</f>
      </c>
      <c s="32">
        <f>0+M176+M180+M184+M188+M192+M196+M200+M204+M208+M212+M216+M220+M224+M228+M232+M236+M240+M244</f>
      </c>
    </row>
    <row r="176" spans="1:16" ht="25.5">
      <c r="A176" t="s">
        <v>52</v>
      </c>
      <c s="34" t="s">
        <v>255</v>
      </c>
      <c s="34" t="s">
        <v>2281</v>
      </c>
      <c s="35" t="s">
        <v>5</v>
      </c>
      <c s="6" t="s">
        <v>2282</v>
      </c>
      <c s="36" t="s">
        <v>85</v>
      </c>
      <c s="37">
        <v>9</v>
      </c>
      <c s="36">
        <v>0</v>
      </c>
      <c s="36">
        <f>ROUND(G176*H176,6)</f>
      </c>
      <c r="L176" s="38">
        <v>0</v>
      </c>
      <c s="32">
        <f>ROUND(ROUND(L176,2)*ROUND(G176,3),2)</f>
      </c>
      <c s="36" t="s">
        <v>2232</v>
      </c>
      <c>
        <f>(M176*21)/100</f>
      </c>
      <c t="s">
        <v>27</v>
      </c>
    </row>
    <row r="177" spans="1:5" ht="12.75">
      <c r="A177" s="35" t="s">
        <v>58</v>
      </c>
      <c r="E177" s="39" t="s">
        <v>5</v>
      </c>
    </row>
    <row r="178" spans="1:5" ht="12.75">
      <c r="A178" s="35" t="s">
        <v>59</v>
      </c>
      <c r="E178" s="40" t="s">
        <v>5</v>
      </c>
    </row>
    <row r="179" spans="1:5" ht="12.75">
      <c r="A179" t="s">
        <v>60</v>
      </c>
      <c r="E179" s="39" t="s">
        <v>5</v>
      </c>
    </row>
    <row r="180" spans="1:16" ht="25.5">
      <c r="A180" t="s">
        <v>52</v>
      </c>
      <c s="34" t="s">
        <v>259</v>
      </c>
      <c s="34" t="s">
        <v>2283</v>
      </c>
      <c s="35" t="s">
        <v>5</v>
      </c>
      <c s="6" t="s">
        <v>2284</v>
      </c>
      <c s="36" t="s">
        <v>85</v>
      </c>
      <c s="37">
        <v>9</v>
      </c>
      <c s="36">
        <v>0</v>
      </c>
      <c s="36">
        <f>ROUND(G180*H180,6)</f>
      </c>
      <c r="L180" s="38">
        <v>0</v>
      </c>
      <c s="32">
        <f>ROUND(ROUND(L180,2)*ROUND(G180,3),2)</f>
      </c>
      <c s="36" t="s">
        <v>2232</v>
      </c>
      <c>
        <f>(M180*21)/100</f>
      </c>
      <c t="s">
        <v>27</v>
      </c>
    </row>
    <row r="181" spans="1:5" ht="12.75">
      <c r="A181" s="35" t="s">
        <v>58</v>
      </c>
      <c r="E181" s="39" t="s">
        <v>5</v>
      </c>
    </row>
    <row r="182" spans="1:5" ht="12.75">
      <c r="A182" s="35" t="s">
        <v>59</v>
      </c>
      <c r="E182" s="40" t="s">
        <v>5</v>
      </c>
    </row>
    <row r="183" spans="1:5" ht="12.75">
      <c r="A183" t="s">
        <v>60</v>
      </c>
      <c r="E183" s="39" t="s">
        <v>5</v>
      </c>
    </row>
    <row r="184" spans="1:16" ht="12.75">
      <c r="A184" t="s">
        <v>52</v>
      </c>
      <c s="34" t="s">
        <v>263</v>
      </c>
      <c s="34" t="s">
        <v>2285</v>
      </c>
      <c s="35" t="s">
        <v>5</v>
      </c>
      <c s="6" t="s">
        <v>2286</v>
      </c>
      <c s="36" t="s">
        <v>85</v>
      </c>
      <c s="37">
        <v>2</v>
      </c>
      <c s="36">
        <v>0</v>
      </c>
      <c s="36">
        <f>ROUND(G184*H184,6)</f>
      </c>
      <c r="L184" s="38">
        <v>0</v>
      </c>
      <c s="32">
        <f>ROUND(ROUND(L184,2)*ROUND(G184,3),2)</f>
      </c>
      <c s="36" t="s">
        <v>2232</v>
      </c>
      <c>
        <f>(M184*21)/100</f>
      </c>
      <c t="s">
        <v>27</v>
      </c>
    </row>
    <row r="185" spans="1:5" ht="12.75">
      <c r="A185" s="35" t="s">
        <v>58</v>
      </c>
      <c r="E185" s="39" t="s">
        <v>5</v>
      </c>
    </row>
    <row r="186" spans="1:5" ht="12.75">
      <c r="A186" s="35" t="s">
        <v>59</v>
      </c>
      <c r="E186" s="40" t="s">
        <v>5</v>
      </c>
    </row>
    <row r="187" spans="1:5" ht="12.75">
      <c r="A187" t="s">
        <v>60</v>
      </c>
      <c r="E187" s="39" t="s">
        <v>5</v>
      </c>
    </row>
    <row r="188" spans="1:16" ht="12.75">
      <c r="A188" t="s">
        <v>52</v>
      </c>
      <c s="34" t="s">
        <v>267</v>
      </c>
      <c s="34" t="s">
        <v>2287</v>
      </c>
      <c s="35" t="s">
        <v>5</v>
      </c>
      <c s="6" t="s">
        <v>2288</v>
      </c>
      <c s="36" t="s">
        <v>2289</v>
      </c>
      <c s="37">
        <v>900</v>
      </c>
      <c s="36">
        <v>0</v>
      </c>
      <c s="36">
        <f>ROUND(G188*H188,6)</f>
      </c>
      <c r="L188" s="38">
        <v>0</v>
      </c>
      <c s="32">
        <f>ROUND(ROUND(L188,2)*ROUND(G188,3),2)</f>
      </c>
      <c s="36" t="s">
        <v>2232</v>
      </c>
      <c>
        <f>(M188*21)/100</f>
      </c>
      <c t="s">
        <v>27</v>
      </c>
    </row>
    <row r="189" spans="1:5" ht="12.75">
      <c r="A189" s="35" t="s">
        <v>58</v>
      </c>
      <c r="E189" s="39" t="s">
        <v>5</v>
      </c>
    </row>
    <row r="190" spans="1:5" ht="12.75">
      <c r="A190" s="35" t="s">
        <v>59</v>
      </c>
      <c r="E190" s="40" t="s">
        <v>5</v>
      </c>
    </row>
    <row r="191" spans="1:5" ht="12.75">
      <c r="A191" t="s">
        <v>60</v>
      </c>
      <c r="E191" s="39" t="s">
        <v>5</v>
      </c>
    </row>
    <row r="192" spans="1:16" ht="25.5">
      <c r="A192" t="s">
        <v>52</v>
      </c>
      <c s="34" t="s">
        <v>271</v>
      </c>
      <c s="34" t="s">
        <v>2290</v>
      </c>
      <c s="35" t="s">
        <v>5</v>
      </c>
      <c s="6" t="s">
        <v>2291</v>
      </c>
      <c s="36" t="s">
        <v>85</v>
      </c>
      <c s="37">
        <v>9</v>
      </c>
      <c s="36">
        <v>0</v>
      </c>
      <c s="36">
        <f>ROUND(G192*H192,6)</f>
      </c>
      <c r="L192" s="38">
        <v>0</v>
      </c>
      <c s="32">
        <f>ROUND(ROUND(L192,2)*ROUND(G192,3),2)</f>
      </c>
      <c s="36" t="s">
        <v>2232</v>
      </c>
      <c>
        <f>(M192*21)/100</f>
      </c>
      <c t="s">
        <v>27</v>
      </c>
    </row>
    <row r="193" spans="1:5" ht="12.75">
      <c r="A193" s="35" t="s">
        <v>58</v>
      </c>
      <c r="E193" s="39" t="s">
        <v>5</v>
      </c>
    </row>
    <row r="194" spans="1:5" ht="12.75">
      <c r="A194" s="35" t="s">
        <v>59</v>
      </c>
      <c r="E194" s="40" t="s">
        <v>5</v>
      </c>
    </row>
    <row r="195" spans="1:5" ht="12.75">
      <c r="A195" t="s">
        <v>60</v>
      </c>
      <c r="E195" s="39" t="s">
        <v>5</v>
      </c>
    </row>
    <row r="196" spans="1:16" ht="12.75">
      <c r="A196" t="s">
        <v>52</v>
      </c>
      <c s="34" t="s">
        <v>275</v>
      </c>
      <c s="34" t="s">
        <v>2292</v>
      </c>
      <c s="35" t="s">
        <v>5</v>
      </c>
      <c s="6" t="s">
        <v>2293</v>
      </c>
      <c s="36" t="s">
        <v>85</v>
      </c>
      <c s="37">
        <v>2</v>
      </c>
      <c s="36">
        <v>0</v>
      </c>
      <c s="36">
        <f>ROUND(G196*H196,6)</f>
      </c>
      <c r="L196" s="38">
        <v>0</v>
      </c>
      <c s="32">
        <f>ROUND(ROUND(L196,2)*ROUND(G196,3),2)</f>
      </c>
      <c s="36" t="s">
        <v>2232</v>
      </c>
      <c>
        <f>(M196*21)/100</f>
      </c>
      <c t="s">
        <v>27</v>
      </c>
    </row>
    <row r="197" spans="1:5" ht="12.75">
      <c r="A197" s="35" t="s">
        <v>58</v>
      </c>
      <c r="E197" s="39" t="s">
        <v>5</v>
      </c>
    </row>
    <row r="198" spans="1:5" ht="12.75">
      <c r="A198" s="35" t="s">
        <v>59</v>
      </c>
      <c r="E198" s="40" t="s">
        <v>5</v>
      </c>
    </row>
    <row r="199" spans="1:5" ht="12.75">
      <c r="A199" t="s">
        <v>60</v>
      </c>
      <c r="E199" s="39" t="s">
        <v>5</v>
      </c>
    </row>
    <row r="200" spans="1:16" ht="12.75">
      <c r="A200" t="s">
        <v>52</v>
      </c>
      <c s="34" t="s">
        <v>279</v>
      </c>
      <c s="34" t="s">
        <v>2294</v>
      </c>
      <c s="35" t="s">
        <v>5</v>
      </c>
      <c s="6" t="s">
        <v>2295</v>
      </c>
      <c s="36" t="s">
        <v>85</v>
      </c>
      <c s="37">
        <v>9</v>
      </c>
      <c s="36">
        <v>0</v>
      </c>
      <c s="36">
        <f>ROUND(G200*H200,6)</f>
      </c>
      <c r="L200" s="38">
        <v>0</v>
      </c>
      <c s="32">
        <f>ROUND(ROUND(L200,2)*ROUND(G200,3),2)</f>
      </c>
      <c s="36" t="s">
        <v>2232</v>
      </c>
      <c>
        <f>(M200*21)/100</f>
      </c>
      <c t="s">
        <v>27</v>
      </c>
    </row>
    <row r="201" spans="1:5" ht="12.75">
      <c r="A201" s="35" t="s">
        <v>58</v>
      </c>
      <c r="E201" s="39" t="s">
        <v>5</v>
      </c>
    </row>
    <row r="202" spans="1:5" ht="12.75">
      <c r="A202" s="35" t="s">
        <v>59</v>
      </c>
      <c r="E202" s="40" t="s">
        <v>5</v>
      </c>
    </row>
    <row r="203" spans="1:5" ht="12.75">
      <c r="A203" t="s">
        <v>60</v>
      </c>
      <c r="E203" s="39" t="s">
        <v>5</v>
      </c>
    </row>
    <row r="204" spans="1:16" ht="12.75">
      <c r="A204" t="s">
        <v>52</v>
      </c>
      <c s="34" t="s">
        <v>283</v>
      </c>
      <c s="34" t="s">
        <v>2296</v>
      </c>
      <c s="35" t="s">
        <v>5</v>
      </c>
      <c s="6" t="s">
        <v>2297</v>
      </c>
      <c s="36" t="s">
        <v>85</v>
      </c>
      <c s="37">
        <v>9</v>
      </c>
      <c s="36">
        <v>0</v>
      </c>
      <c s="36">
        <f>ROUND(G204*H204,6)</f>
      </c>
      <c r="L204" s="38">
        <v>0</v>
      </c>
      <c s="32">
        <f>ROUND(ROUND(L204,2)*ROUND(G204,3),2)</f>
      </c>
      <c s="36" t="s">
        <v>2232</v>
      </c>
      <c>
        <f>(M204*21)/100</f>
      </c>
      <c t="s">
        <v>27</v>
      </c>
    </row>
    <row r="205" spans="1:5" ht="12.75">
      <c r="A205" s="35" t="s">
        <v>58</v>
      </c>
      <c r="E205" s="39" t="s">
        <v>5</v>
      </c>
    </row>
    <row r="206" spans="1:5" ht="12.75">
      <c r="A206" s="35" t="s">
        <v>59</v>
      </c>
      <c r="E206" s="40" t="s">
        <v>5</v>
      </c>
    </row>
    <row r="207" spans="1:5" ht="12.75">
      <c r="A207" t="s">
        <v>60</v>
      </c>
      <c r="E207" s="39" t="s">
        <v>5</v>
      </c>
    </row>
    <row r="208" spans="1:16" ht="12.75">
      <c r="A208" t="s">
        <v>52</v>
      </c>
      <c s="34" t="s">
        <v>287</v>
      </c>
      <c s="34" t="s">
        <v>2298</v>
      </c>
      <c s="35" t="s">
        <v>5</v>
      </c>
      <c s="6" t="s">
        <v>2299</v>
      </c>
      <c s="36" t="s">
        <v>2289</v>
      </c>
      <c s="37">
        <v>720</v>
      </c>
      <c s="36">
        <v>0</v>
      </c>
      <c s="36">
        <f>ROUND(G208*H208,6)</f>
      </c>
      <c r="L208" s="38">
        <v>0</v>
      </c>
      <c s="32">
        <f>ROUND(ROUND(L208,2)*ROUND(G208,3),2)</f>
      </c>
      <c s="36" t="s">
        <v>2232</v>
      </c>
      <c>
        <f>(M208*21)/100</f>
      </c>
      <c t="s">
        <v>27</v>
      </c>
    </row>
    <row r="209" spans="1:5" ht="12.75">
      <c r="A209" s="35" t="s">
        <v>58</v>
      </c>
      <c r="E209" s="39" t="s">
        <v>5</v>
      </c>
    </row>
    <row r="210" spans="1:5" ht="12.75">
      <c r="A210" s="35" t="s">
        <v>59</v>
      </c>
      <c r="E210" s="40" t="s">
        <v>5</v>
      </c>
    </row>
    <row r="211" spans="1:5" ht="12.75">
      <c r="A211" t="s">
        <v>60</v>
      </c>
      <c r="E211" s="39" t="s">
        <v>5</v>
      </c>
    </row>
    <row r="212" spans="1:16" ht="25.5">
      <c r="A212" t="s">
        <v>52</v>
      </c>
      <c s="34" t="s">
        <v>291</v>
      </c>
      <c s="34" t="s">
        <v>2300</v>
      </c>
      <c s="35" t="s">
        <v>5</v>
      </c>
      <c s="6" t="s">
        <v>2301</v>
      </c>
      <c s="36" t="s">
        <v>73</v>
      </c>
      <c s="37">
        <v>9.5</v>
      </c>
      <c s="36">
        <v>0</v>
      </c>
      <c s="36">
        <f>ROUND(G212*H212,6)</f>
      </c>
      <c r="L212" s="38">
        <v>0</v>
      </c>
      <c s="32">
        <f>ROUND(ROUND(L212,2)*ROUND(G212,3),2)</f>
      </c>
      <c s="36" t="s">
        <v>2232</v>
      </c>
      <c>
        <f>(M212*21)/100</f>
      </c>
      <c t="s">
        <v>27</v>
      </c>
    </row>
    <row r="213" spans="1:5" ht="12.75">
      <c r="A213" s="35" t="s">
        <v>58</v>
      </c>
      <c r="E213" s="39" t="s">
        <v>5</v>
      </c>
    </row>
    <row r="214" spans="1:5" ht="12.75">
      <c r="A214" s="35" t="s">
        <v>59</v>
      </c>
      <c r="E214" s="40" t="s">
        <v>5</v>
      </c>
    </row>
    <row r="215" spans="1:5" ht="12.75">
      <c r="A215" t="s">
        <v>60</v>
      </c>
      <c r="E215" s="39" t="s">
        <v>5</v>
      </c>
    </row>
    <row r="216" spans="1:16" ht="12.75">
      <c r="A216" t="s">
        <v>52</v>
      </c>
      <c s="34" t="s">
        <v>100</v>
      </c>
      <c s="34" t="s">
        <v>1784</v>
      </c>
      <c s="35" t="s">
        <v>5</v>
      </c>
      <c s="6" t="s">
        <v>1785</v>
      </c>
      <c s="36" t="s">
        <v>80</v>
      </c>
      <c s="37">
        <v>356</v>
      </c>
      <c s="36">
        <v>0</v>
      </c>
      <c s="36">
        <f>ROUND(G216*H216,6)</f>
      </c>
      <c r="L216" s="38">
        <v>0</v>
      </c>
      <c s="32">
        <f>ROUND(ROUND(L216,2)*ROUND(G216,3),2)</f>
      </c>
      <c s="36" t="s">
        <v>2232</v>
      </c>
      <c>
        <f>(M216*21)/100</f>
      </c>
      <c t="s">
        <v>27</v>
      </c>
    </row>
    <row r="217" spans="1:5" ht="12.75">
      <c r="A217" s="35" t="s">
        <v>58</v>
      </c>
      <c r="E217" s="39" t="s">
        <v>5</v>
      </c>
    </row>
    <row r="218" spans="1:5" ht="12.75">
      <c r="A218" s="35" t="s">
        <v>59</v>
      </c>
      <c r="E218" s="40" t="s">
        <v>5</v>
      </c>
    </row>
    <row r="219" spans="1:5" ht="12.75">
      <c r="A219" t="s">
        <v>60</v>
      </c>
      <c r="E219" s="39" t="s">
        <v>5</v>
      </c>
    </row>
    <row r="220" spans="1:16" ht="12.75">
      <c r="A220" t="s">
        <v>52</v>
      </c>
      <c s="34" t="s">
        <v>104</v>
      </c>
      <c s="34" t="s">
        <v>2302</v>
      </c>
      <c s="35" t="s">
        <v>5</v>
      </c>
      <c s="6" t="s">
        <v>2303</v>
      </c>
      <c s="36" t="s">
        <v>80</v>
      </c>
      <c s="37">
        <v>150</v>
      </c>
      <c s="36">
        <v>0</v>
      </c>
      <c s="36">
        <f>ROUND(G220*H220,6)</f>
      </c>
      <c r="L220" s="38">
        <v>0</v>
      </c>
      <c s="32">
        <f>ROUND(ROUND(L220,2)*ROUND(G220,3),2)</f>
      </c>
      <c s="36" t="s">
        <v>2232</v>
      </c>
      <c>
        <f>(M220*21)/100</f>
      </c>
      <c t="s">
        <v>27</v>
      </c>
    </row>
    <row r="221" spans="1:5" ht="12.75">
      <c r="A221" s="35" t="s">
        <v>58</v>
      </c>
      <c r="E221" s="39" t="s">
        <v>5</v>
      </c>
    </row>
    <row r="222" spans="1:5" ht="12.75">
      <c r="A222" s="35" t="s">
        <v>59</v>
      </c>
      <c r="E222" s="40" t="s">
        <v>5</v>
      </c>
    </row>
    <row r="223" spans="1:5" ht="12.75">
      <c r="A223" t="s">
        <v>60</v>
      </c>
      <c r="E223" s="39" t="s">
        <v>5</v>
      </c>
    </row>
    <row r="224" spans="1:16" ht="12.75">
      <c r="A224" t="s">
        <v>52</v>
      </c>
      <c s="34" t="s">
        <v>295</v>
      </c>
      <c s="34" t="s">
        <v>2304</v>
      </c>
      <c s="35" t="s">
        <v>5</v>
      </c>
      <c s="6" t="s">
        <v>2305</v>
      </c>
      <c s="36" t="s">
        <v>80</v>
      </c>
      <c s="37">
        <v>196</v>
      </c>
      <c s="36">
        <v>0</v>
      </c>
      <c s="36">
        <f>ROUND(G224*H224,6)</f>
      </c>
      <c r="L224" s="38">
        <v>0</v>
      </c>
      <c s="32">
        <f>ROUND(ROUND(L224,2)*ROUND(G224,3),2)</f>
      </c>
      <c s="36" t="s">
        <v>2232</v>
      </c>
      <c>
        <f>(M224*21)/100</f>
      </c>
      <c t="s">
        <v>27</v>
      </c>
    </row>
    <row r="225" spans="1:5" ht="12.75">
      <c r="A225" s="35" t="s">
        <v>58</v>
      </c>
      <c r="E225" s="39" t="s">
        <v>5</v>
      </c>
    </row>
    <row r="226" spans="1:5" ht="12.75">
      <c r="A226" s="35" t="s">
        <v>59</v>
      </c>
      <c r="E226" s="40" t="s">
        <v>5</v>
      </c>
    </row>
    <row r="227" spans="1:5" ht="12.75">
      <c r="A227" t="s">
        <v>60</v>
      </c>
      <c r="E227" s="39" t="s">
        <v>5</v>
      </c>
    </row>
    <row r="228" spans="1:16" ht="12.75">
      <c r="A228" t="s">
        <v>52</v>
      </c>
      <c s="34" t="s">
        <v>299</v>
      </c>
      <c s="34" t="s">
        <v>2306</v>
      </c>
      <c s="35" t="s">
        <v>5</v>
      </c>
      <c s="6" t="s">
        <v>2307</v>
      </c>
      <c s="36" t="s">
        <v>80</v>
      </c>
      <c s="37">
        <v>36</v>
      </c>
      <c s="36">
        <v>0</v>
      </c>
      <c s="36">
        <f>ROUND(G228*H228,6)</f>
      </c>
      <c r="L228" s="38">
        <v>0</v>
      </c>
      <c s="32">
        <f>ROUND(ROUND(L228,2)*ROUND(G228,3),2)</f>
      </c>
      <c s="36" t="s">
        <v>2232</v>
      </c>
      <c>
        <f>(M228*21)/100</f>
      </c>
      <c t="s">
        <v>27</v>
      </c>
    </row>
    <row r="229" spans="1:5" ht="12.75">
      <c r="A229" s="35" t="s">
        <v>58</v>
      </c>
      <c r="E229" s="39" t="s">
        <v>5</v>
      </c>
    </row>
    <row r="230" spans="1:5" ht="12.75">
      <c r="A230" s="35" t="s">
        <v>59</v>
      </c>
      <c r="E230" s="40" t="s">
        <v>5</v>
      </c>
    </row>
    <row r="231" spans="1:5" ht="12.75">
      <c r="A231" t="s">
        <v>60</v>
      </c>
      <c r="E231" s="39" t="s">
        <v>5</v>
      </c>
    </row>
    <row r="232" spans="1:16" ht="12.75">
      <c r="A232" t="s">
        <v>52</v>
      </c>
      <c s="34" t="s">
        <v>303</v>
      </c>
      <c s="34" t="s">
        <v>2308</v>
      </c>
      <c s="35" t="s">
        <v>5</v>
      </c>
      <c s="6" t="s">
        <v>2309</v>
      </c>
      <c s="36" t="s">
        <v>80</v>
      </c>
      <c s="37">
        <v>36</v>
      </c>
      <c s="36">
        <v>0</v>
      </c>
      <c s="36">
        <f>ROUND(G232*H232,6)</f>
      </c>
      <c r="L232" s="38">
        <v>0</v>
      </c>
      <c s="32">
        <f>ROUND(ROUND(L232,2)*ROUND(G232,3),2)</f>
      </c>
      <c s="36" t="s">
        <v>2232</v>
      </c>
      <c>
        <f>(M232*21)/100</f>
      </c>
      <c t="s">
        <v>27</v>
      </c>
    </row>
    <row r="233" spans="1:5" ht="12.75">
      <c r="A233" s="35" t="s">
        <v>58</v>
      </c>
      <c r="E233" s="39" t="s">
        <v>5</v>
      </c>
    </row>
    <row r="234" spans="1:5" ht="12.75">
      <c r="A234" s="35" t="s">
        <v>59</v>
      </c>
      <c r="E234" s="40" t="s">
        <v>5</v>
      </c>
    </row>
    <row r="235" spans="1:5" ht="12.75">
      <c r="A235" t="s">
        <v>60</v>
      </c>
      <c r="E235" s="39" t="s">
        <v>5</v>
      </c>
    </row>
    <row r="236" spans="1:16" ht="12.75">
      <c r="A236" t="s">
        <v>52</v>
      </c>
      <c s="34" t="s">
        <v>307</v>
      </c>
      <c s="34" t="s">
        <v>1804</v>
      </c>
      <c s="35" t="s">
        <v>5</v>
      </c>
      <c s="6" t="s">
        <v>1805</v>
      </c>
      <c s="36" t="s">
        <v>80</v>
      </c>
      <c s="37">
        <v>22</v>
      </c>
      <c s="36">
        <v>0</v>
      </c>
      <c s="36">
        <f>ROUND(G236*H236,6)</f>
      </c>
      <c r="L236" s="38">
        <v>0</v>
      </c>
      <c s="32">
        <f>ROUND(ROUND(L236,2)*ROUND(G236,3),2)</f>
      </c>
      <c s="36" t="s">
        <v>2232</v>
      </c>
      <c>
        <f>(M236*21)/100</f>
      </c>
      <c t="s">
        <v>27</v>
      </c>
    </row>
    <row r="237" spans="1:5" ht="12.75">
      <c r="A237" s="35" t="s">
        <v>58</v>
      </c>
      <c r="E237" s="39" t="s">
        <v>5</v>
      </c>
    </row>
    <row r="238" spans="1:5" ht="12.75">
      <c r="A238" s="35" t="s">
        <v>59</v>
      </c>
      <c r="E238" s="40" t="s">
        <v>5</v>
      </c>
    </row>
    <row r="239" spans="1:5" ht="12.75">
      <c r="A239" t="s">
        <v>60</v>
      </c>
      <c r="E239" s="39" t="s">
        <v>5</v>
      </c>
    </row>
    <row r="240" spans="1:16" ht="12.75">
      <c r="A240" t="s">
        <v>52</v>
      </c>
      <c s="34" t="s">
        <v>313</v>
      </c>
      <c s="34" t="s">
        <v>1989</v>
      </c>
      <c s="35" t="s">
        <v>5</v>
      </c>
      <c s="6" t="s">
        <v>1990</v>
      </c>
      <c s="36" t="s">
        <v>56</v>
      </c>
      <c s="37">
        <v>39</v>
      </c>
      <c s="36">
        <v>0</v>
      </c>
      <c s="36">
        <f>ROUND(G240*H240,6)</f>
      </c>
      <c r="L240" s="38">
        <v>0</v>
      </c>
      <c s="32">
        <f>ROUND(ROUND(L240,2)*ROUND(G240,3),2)</f>
      </c>
      <c s="36" t="s">
        <v>2232</v>
      </c>
      <c>
        <f>(M240*21)/100</f>
      </c>
      <c t="s">
        <v>27</v>
      </c>
    </row>
    <row r="241" spans="1:5" ht="12.75">
      <c r="A241" s="35" t="s">
        <v>58</v>
      </c>
      <c r="E241" s="39" t="s">
        <v>5</v>
      </c>
    </row>
    <row r="242" spans="1:5" ht="12.75">
      <c r="A242" s="35" t="s">
        <v>59</v>
      </c>
      <c r="E242" s="40" t="s">
        <v>5</v>
      </c>
    </row>
    <row r="243" spans="1:5" ht="12.75">
      <c r="A243" t="s">
        <v>60</v>
      </c>
      <c r="E243" s="39" t="s">
        <v>5</v>
      </c>
    </row>
    <row r="244" spans="1:16" ht="12.75">
      <c r="A244" t="s">
        <v>52</v>
      </c>
      <c s="34" t="s">
        <v>317</v>
      </c>
      <c s="34" t="s">
        <v>1506</v>
      </c>
      <c s="35" t="s">
        <v>5</v>
      </c>
      <c s="6" t="s">
        <v>1507</v>
      </c>
      <c s="36" t="s">
        <v>56</v>
      </c>
      <c s="37">
        <v>56</v>
      </c>
      <c s="36">
        <v>0</v>
      </c>
      <c s="36">
        <f>ROUND(G244*H244,6)</f>
      </c>
      <c r="L244" s="38">
        <v>0</v>
      </c>
      <c s="32">
        <f>ROUND(ROUND(L244,2)*ROUND(G244,3),2)</f>
      </c>
      <c s="36" t="s">
        <v>2232</v>
      </c>
      <c>
        <f>(M244*21)/100</f>
      </c>
      <c t="s">
        <v>27</v>
      </c>
    </row>
    <row r="245" spans="1:5" ht="12.75">
      <c r="A245" s="35" t="s">
        <v>58</v>
      </c>
      <c r="E245" s="39" t="s">
        <v>5</v>
      </c>
    </row>
    <row r="246" spans="1:5" ht="12.75">
      <c r="A246" s="35" t="s">
        <v>59</v>
      </c>
      <c r="E246" s="40" t="s">
        <v>5</v>
      </c>
    </row>
    <row r="247" spans="1:5" ht="12.75">
      <c r="A247" t="s">
        <v>60</v>
      </c>
      <c r="E247" s="39" t="s">
        <v>5</v>
      </c>
    </row>
    <row r="248" spans="1:13" ht="12.75">
      <c r="A248" t="s">
        <v>49</v>
      </c>
      <c r="C248" s="31" t="s">
        <v>2310</v>
      </c>
      <c r="E248" s="33" t="s">
        <v>2311</v>
      </c>
      <c r="J248" s="32">
        <f>0</f>
      </c>
      <c s="32">
        <f>0</f>
      </c>
      <c s="32">
        <f>0+L249+L253+L257+L261</f>
      </c>
      <c s="32">
        <f>0+M249+M253+M257+M261</f>
      </c>
    </row>
    <row r="249" spans="1:16" ht="12.75">
      <c r="A249" t="s">
        <v>52</v>
      </c>
      <c s="34" t="s">
        <v>53</v>
      </c>
      <c s="34" t="s">
        <v>2312</v>
      </c>
      <c s="35" t="s">
        <v>5</v>
      </c>
      <c s="6" t="s">
        <v>2313</v>
      </c>
      <c s="36" t="s">
        <v>56</v>
      </c>
      <c s="37">
        <v>49</v>
      </c>
      <c s="36">
        <v>0</v>
      </c>
      <c s="36">
        <f>ROUND(G249*H249,6)</f>
      </c>
      <c r="L249" s="38">
        <v>0</v>
      </c>
      <c s="32">
        <f>ROUND(ROUND(L249,2)*ROUND(G249,3),2)</f>
      </c>
      <c s="36" t="s">
        <v>2232</v>
      </c>
      <c>
        <f>(M249*21)/100</f>
      </c>
      <c t="s">
        <v>27</v>
      </c>
    </row>
    <row r="250" spans="1:5" ht="12.75">
      <c r="A250" s="35" t="s">
        <v>58</v>
      </c>
      <c r="E250" s="39" t="s">
        <v>5</v>
      </c>
    </row>
    <row r="251" spans="1:5" ht="12.75">
      <c r="A251" s="35" t="s">
        <v>59</v>
      </c>
      <c r="E251" s="40" t="s">
        <v>5</v>
      </c>
    </row>
    <row r="252" spans="1:5" ht="12.75">
      <c r="A252" t="s">
        <v>60</v>
      </c>
      <c r="E252" s="39" t="s">
        <v>5</v>
      </c>
    </row>
    <row r="253" spans="1:16" ht="25.5">
      <c r="A253" t="s">
        <v>52</v>
      </c>
      <c s="34" t="s">
        <v>321</v>
      </c>
      <c s="34" t="s">
        <v>1512</v>
      </c>
      <c s="35" t="s">
        <v>371</v>
      </c>
      <c s="6" t="s">
        <v>2314</v>
      </c>
      <c s="36" t="s">
        <v>373</v>
      </c>
      <c s="37">
        <v>3652.2</v>
      </c>
      <c s="36">
        <v>0</v>
      </c>
      <c s="36">
        <f>ROUND(G253*H253,6)</f>
      </c>
      <c r="L253" s="38">
        <v>0</v>
      </c>
      <c s="32">
        <f>ROUND(ROUND(L253,2)*ROUND(G253,3),2)</f>
      </c>
      <c s="36" t="s">
        <v>350</v>
      </c>
      <c>
        <f>(M253*21)/100</f>
      </c>
      <c t="s">
        <v>27</v>
      </c>
    </row>
    <row r="254" spans="1:5" ht="12.75">
      <c r="A254" s="35" t="s">
        <v>58</v>
      </c>
      <c r="E254" s="39" t="s">
        <v>5</v>
      </c>
    </row>
    <row r="255" spans="1:5" ht="12.75">
      <c r="A255" s="35" t="s">
        <v>59</v>
      </c>
      <c r="E255" s="40" t="s">
        <v>5</v>
      </c>
    </row>
    <row r="256" spans="1:5" ht="12.75">
      <c r="A256" t="s">
        <v>60</v>
      </c>
      <c r="E256" s="39" t="s">
        <v>5</v>
      </c>
    </row>
    <row r="257" spans="1:16" ht="25.5">
      <c r="A257" t="s">
        <v>52</v>
      </c>
      <c s="34" t="s">
        <v>325</v>
      </c>
      <c s="34" t="s">
        <v>1826</v>
      </c>
      <c s="35" t="s">
        <v>371</v>
      </c>
      <c s="6" t="s">
        <v>2315</v>
      </c>
      <c s="36" t="s">
        <v>373</v>
      </c>
      <c s="37">
        <v>135.125</v>
      </c>
      <c s="36">
        <v>0</v>
      </c>
      <c s="36">
        <f>ROUND(G257*H257,6)</f>
      </c>
      <c r="L257" s="38">
        <v>0</v>
      </c>
      <c s="32">
        <f>ROUND(ROUND(L257,2)*ROUND(G257,3),2)</f>
      </c>
      <c s="36" t="s">
        <v>350</v>
      </c>
      <c>
        <f>(M257*21)/100</f>
      </c>
      <c t="s">
        <v>27</v>
      </c>
    </row>
    <row r="258" spans="1:5" ht="12.75">
      <c r="A258" s="35" t="s">
        <v>58</v>
      </c>
      <c r="E258" s="39" t="s">
        <v>5</v>
      </c>
    </row>
    <row r="259" spans="1:5" ht="12.75">
      <c r="A259" s="35" t="s">
        <v>59</v>
      </c>
      <c r="E259" s="40" t="s">
        <v>5</v>
      </c>
    </row>
    <row r="260" spans="1:5" ht="12.75">
      <c r="A260" t="s">
        <v>60</v>
      </c>
      <c r="E260" s="39" t="s">
        <v>5</v>
      </c>
    </row>
    <row r="261" spans="1:16" ht="25.5">
      <c r="A261" t="s">
        <v>52</v>
      </c>
      <c s="34" t="s">
        <v>329</v>
      </c>
      <c s="34" t="s">
        <v>377</v>
      </c>
      <c s="35" t="s">
        <v>371</v>
      </c>
      <c s="6" t="s">
        <v>2316</v>
      </c>
      <c s="36" t="s">
        <v>373</v>
      </c>
      <c s="37">
        <v>69.55</v>
      </c>
      <c s="36">
        <v>0</v>
      </c>
      <c s="36">
        <f>ROUND(G261*H261,6)</f>
      </c>
      <c r="L261" s="38">
        <v>0</v>
      </c>
      <c s="32">
        <f>ROUND(ROUND(L261,2)*ROUND(G261,3),2)</f>
      </c>
      <c s="36" t="s">
        <v>350</v>
      </c>
      <c>
        <f>(M261*21)/100</f>
      </c>
      <c t="s">
        <v>27</v>
      </c>
    </row>
    <row r="262" spans="1:5" ht="12.75">
      <c r="A262" s="35" t="s">
        <v>58</v>
      </c>
      <c r="E262" s="39" t="s">
        <v>5</v>
      </c>
    </row>
    <row r="263" spans="1:5" ht="12.75">
      <c r="A263" s="35" t="s">
        <v>59</v>
      </c>
      <c r="E263" s="40" t="s">
        <v>5</v>
      </c>
    </row>
    <row r="264" spans="1:5" ht="12.75">
      <c r="A264" t="s">
        <v>60</v>
      </c>
      <c r="E264" s="39" t="s">
        <v>5</v>
      </c>
    </row>
    <row r="265" spans="1:13" ht="12.75">
      <c r="A265" t="s">
        <v>49</v>
      </c>
      <c r="C265" s="31" t="s">
        <v>49</v>
      </c>
      <c r="E265" s="33" t="s">
        <v>2317</v>
      </c>
      <c r="J265" s="32">
        <f>0</f>
      </c>
      <c s="32">
        <f>0</f>
      </c>
      <c s="32">
        <f>0</f>
      </c>
      <c s="32">
        <f>0</f>
      </c>
    </row>
    <row r="266" spans="1:13" ht="12.75">
      <c r="A266" t="s">
        <v>46</v>
      </c>
      <c r="C266" s="31" t="s">
        <v>2318</v>
      </c>
      <c r="E266" s="33" t="s">
        <v>2319</v>
      </c>
      <c r="J266" s="32">
        <f>0+J267+J272+J361+J378+J383+J444+J469+J550</f>
      </c>
      <c s="32">
        <f>0+K267+K272+K361+K378+K383+K444+K469+K550</f>
      </c>
      <c s="32">
        <f>0+L267+L272+L361+L378+L383+L444+L469+L550</f>
      </c>
      <c s="32">
        <f>0+M267+M272+M361+M378+M383+M444+M469+M550</f>
      </c>
    </row>
    <row r="267" spans="1:13" ht="12.75">
      <c r="A267" t="s">
        <v>49</v>
      </c>
      <c r="C267" s="31" t="s">
        <v>594</v>
      </c>
      <c r="E267" s="33" t="s">
        <v>595</v>
      </c>
      <c r="J267" s="32">
        <f>0</f>
      </c>
      <c s="32">
        <f>0</f>
      </c>
      <c s="32">
        <f>0+L268</f>
      </c>
      <c s="32">
        <f>0+M268</f>
      </c>
    </row>
    <row r="268" spans="1:16" ht="12.75">
      <c r="A268" t="s">
        <v>52</v>
      </c>
      <c s="34" t="s">
        <v>53</v>
      </c>
      <c s="34" t="s">
        <v>2312</v>
      </c>
      <c s="35" t="s">
        <v>5</v>
      </c>
      <c s="6" t="s">
        <v>2313</v>
      </c>
      <c s="36" t="s">
        <v>56</v>
      </c>
      <c s="37">
        <v>65.25</v>
      </c>
      <c s="36">
        <v>0</v>
      </c>
      <c s="36">
        <f>ROUND(G268*H268,6)</f>
      </c>
      <c r="L268" s="38">
        <v>0</v>
      </c>
      <c s="32">
        <f>ROUND(ROUND(L268,2)*ROUND(G268,3),2)</f>
      </c>
      <c s="36" t="s">
        <v>57</v>
      </c>
      <c>
        <f>(M268*21)/100</f>
      </c>
      <c t="s">
        <v>27</v>
      </c>
    </row>
    <row r="269" spans="1:5" ht="12.75">
      <c r="A269" s="35" t="s">
        <v>58</v>
      </c>
      <c r="E269" s="39" t="s">
        <v>5</v>
      </c>
    </row>
    <row r="270" spans="1:5" ht="25.5">
      <c r="A270" s="35" t="s">
        <v>59</v>
      </c>
      <c r="E270" s="40" t="s">
        <v>2320</v>
      </c>
    </row>
    <row r="271" spans="1:5" ht="38.25">
      <c r="A271" t="s">
        <v>60</v>
      </c>
      <c r="E271" s="39" t="s">
        <v>2321</v>
      </c>
    </row>
    <row r="272" spans="1:13" ht="12.75">
      <c r="A272" t="s">
        <v>49</v>
      </c>
      <c r="C272" s="31" t="s">
        <v>53</v>
      </c>
      <c r="E272" s="33" t="s">
        <v>406</v>
      </c>
      <c r="J272" s="32">
        <f>0</f>
      </c>
      <c s="32">
        <f>0</f>
      </c>
      <c s="32">
        <f>0+L273+L277+L281+L285+L289+L293+L297+L301+L305+L309+L313+L317+L321+L325+L329+L333+L337+L341+L345+L349+L353+L357</f>
      </c>
      <c s="32">
        <f>0+M273+M277+M281+M285+M289+M293+M297+M301+M305+M309+M313+M317+M321+M325+M329+M333+M337+M341+M345+M349+M353+M357</f>
      </c>
    </row>
    <row r="273" spans="1:16" ht="12.75">
      <c r="A273" t="s">
        <v>52</v>
      </c>
      <c s="34" t="s">
        <v>27</v>
      </c>
      <c s="34" t="s">
        <v>2075</v>
      </c>
      <c s="35" t="s">
        <v>5</v>
      </c>
      <c s="6" t="s">
        <v>2076</v>
      </c>
      <c s="36" t="s">
        <v>73</v>
      </c>
      <c s="37">
        <v>840</v>
      </c>
      <c s="36">
        <v>0</v>
      </c>
      <c s="36">
        <f>ROUND(G273*H273,6)</f>
      </c>
      <c r="L273" s="38">
        <v>0</v>
      </c>
      <c s="32">
        <f>ROUND(ROUND(L273,2)*ROUND(G273,3),2)</f>
      </c>
      <c s="36" t="s">
        <v>57</v>
      </c>
      <c>
        <f>(M273*21)/100</f>
      </c>
      <c t="s">
        <v>27</v>
      </c>
    </row>
    <row r="274" spans="1:5" ht="12.75">
      <c r="A274" s="35" t="s">
        <v>58</v>
      </c>
      <c r="E274" s="39" t="s">
        <v>5</v>
      </c>
    </row>
    <row r="275" spans="1:5" ht="12.75">
      <c r="A275" s="35" t="s">
        <v>59</v>
      </c>
      <c r="E275" s="40" t="s">
        <v>2322</v>
      </c>
    </row>
    <row r="276" spans="1:5" ht="12.75">
      <c r="A276" t="s">
        <v>60</v>
      </c>
      <c r="E276" s="39" t="s">
        <v>2077</v>
      </c>
    </row>
    <row r="277" spans="1:16" ht="12.75">
      <c r="A277" t="s">
        <v>52</v>
      </c>
      <c s="34" t="s">
        <v>26</v>
      </c>
      <c s="34" t="s">
        <v>1002</v>
      </c>
      <c s="35" t="s">
        <v>5</v>
      </c>
      <c s="6" t="s">
        <v>1003</v>
      </c>
      <c s="36" t="s">
        <v>56</v>
      </c>
      <c s="37">
        <v>14.75</v>
      </c>
      <c s="36">
        <v>0</v>
      </c>
      <c s="36">
        <f>ROUND(G277*H277,6)</f>
      </c>
      <c r="L277" s="38">
        <v>0</v>
      </c>
      <c s="32">
        <f>ROUND(ROUND(L277,2)*ROUND(G277,3),2)</f>
      </c>
      <c s="36" t="s">
        <v>57</v>
      </c>
      <c>
        <f>(M277*21)/100</f>
      </c>
      <c t="s">
        <v>27</v>
      </c>
    </row>
    <row r="278" spans="1:5" ht="12.75">
      <c r="A278" s="35" t="s">
        <v>58</v>
      </c>
      <c r="E278" s="39" t="s">
        <v>5</v>
      </c>
    </row>
    <row r="279" spans="1:5" ht="12.75">
      <c r="A279" s="35" t="s">
        <v>59</v>
      </c>
      <c r="E279" s="40" t="s">
        <v>2323</v>
      </c>
    </row>
    <row r="280" spans="1:5" ht="63.75">
      <c r="A280" t="s">
        <v>60</v>
      </c>
      <c r="E280" s="39" t="s">
        <v>2324</v>
      </c>
    </row>
    <row r="281" spans="1:16" ht="25.5">
      <c r="A281" t="s">
        <v>52</v>
      </c>
      <c s="34" t="s">
        <v>70</v>
      </c>
      <c s="34" t="s">
        <v>2233</v>
      </c>
      <c s="35" t="s">
        <v>5</v>
      </c>
      <c s="6" t="s">
        <v>2234</v>
      </c>
      <c s="36" t="s">
        <v>56</v>
      </c>
      <c s="37">
        <v>44.4</v>
      </c>
      <c s="36">
        <v>0</v>
      </c>
      <c s="36">
        <f>ROUND(G281*H281,6)</f>
      </c>
      <c r="L281" s="38">
        <v>0</v>
      </c>
      <c s="32">
        <f>ROUND(ROUND(L281,2)*ROUND(G281,3),2)</f>
      </c>
      <c s="36" t="s">
        <v>57</v>
      </c>
      <c>
        <f>(M281*21)/100</f>
      </c>
      <c t="s">
        <v>27</v>
      </c>
    </row>
    <row r="282" spans="1:5" ht="12.75">
      <c r="A282" s="35" t="s">
        <v>58</v>
      </c>
      <c r="E282" s="39" t="s">
        <v>5</v>
      </c>
    </row>
    <row r="283" spans="1:5" ht="12.75">
      <c r="A283" s="35" t="s">
        <v>59</v>
      </c>
      <c r="E283" s="40" t="s">
        <v>2325</v>
      </c>
    </row>
    <row r="284" spans="1:5" ht="63.75">
      <c r="A284" t="s">
        <v>60</v>
      </c>
      <c r="E284" s="39" t="s">
        <v>2324</v>
      </c>
    </row>
    <row r="285" spans="1:16" ht="12.75">
      <c r="A285" t="s">
        <v>52</v>
      </c>
      <c s="34" t="s">
        <v>110</v>
      </c>
      <c s="34" t="s">
        <v>2235</v>
      </c>
      <c s="35" t="s">
        <v>5</v>
      </c>
      <c s="6" t="s">
        <v>2236</v>
      </c>
      <c s="36" t="s">
        <v>80</v>
      </c>
      <c s="37">
        <v>76</v>
      </c>
      <c s="36">
        <v>0</v>
      </c>
      <c s="36">
        <f>ROUND(G285*H285,6)</f>
      </c>
      <c r="L285" s="38">
        <v>0</v>
      </c>
      <c s="32">
        <f>ROUND(ROUND(L285,2)*ROUND(G285,3),2)</f>
      </c>
      <c s="36" t="s">
        <v>57</v>
      </c>
      <c>
        <f>(M285*21)/100</f>
      </c>
      <c t="s">
        <v>27</v>
      </c>
    </row>
    <row r="286" spans="1:5" ht="12.75">
      <c r="A286" s="35" t="s">
        <v>58</v>
      </c>
      <c r="E286" s="39" t="s">
        <v>5</v>
      </c>
    </row>
    <row r="287" spans="1:5" ht="12.75">
      <c r="A287" s="35" t="s">
        <v>59</v>
      </c>
      <c r="E287" s="40" t="s">
        <v>2326</v>
      </c>
    </row>
    <row r="288" spans="1:5" ht="63.75">
      <c r="A288" t="s">
        <v>60</v>
      </c>
      <c r="E288" s="39" t="s">
        <v>2324</v>
      </c>
    </row>
    <row r="289" spans="1:16" ht="12.75">
      <c r="A289" t="s">
        <v>52</v>
      </c>
      <c s="34" t="s">
        <v>115</v>
      </c>
      <c s="34" t="s">
        <v>2237</v>
      </c>
      <c s="35" t="s">
        <v>5</v>
      </c>
      <c s="6" t="s">
        <v>2238</v>
      </c>
      <c s="36" t="s">
        <v>80</v>
      </c>
      <c s="37">
        <v>76</v>
      </c>
      <c s="36">
        <v>0</v>
      </c>
      <c s="36">
        <f>ROUND(G289*H289,6)</f>
      </c>
      <c r="L289" s="38">
        <v>0</v>
      </c>
      <c s="32">
        <f>ROUND(ROUND(L289,2)*ROUND(G289,3),2)</f>
      </c>
      <c s="36" t="s">
        <v>57</v>
      </c>
      <c>
        <f>(M289*21)/100</f>
      </c>
      <c t="s">
        <v>27</v>
      </c>
    </row>
    <row r="290" spans="1:5" ht="12.75">
      <c r="A290" s="35" t="s">
        <v>58</v>
      </c>
      <c r="E290" s="39" t="s">
        <v>5</v>
      </c>
    </row>
    <row r="291" spans="1:5" ht="12.75">
      <c r="A291" s="35" t="s">
        <v>59</v>
      </c>
      <c r="E291" s="40" t="s">
        <v>2326</v>
      </c>
    </row>
    <row r="292" spans="1:5" ht="63.75">
      <c r="A292" t="s">
        <v>60</v>
      </c>
      <c r="E292" s="39" t="s">
        <v>2324</v>
      </c>
    </row>
    <row r="293" spans="1:16" ht="12.75">
      <c r="A293" t="s">
        <v>52</v>
      </c>
      <c s="34" t="s">
        <v>75</v>
      </c>
      <c s="34" t="s">
        <v>2327</v>
      </c>
      <c s="35" t="s">
        <v>5</v>
      </c>
      <c s="6" t="s">
        <v>2328</v>
      </c>
      <c s="36" t="s">
        <v>73</v>
      </c>
      <c s="37">
        <v>513</v>
      </c>
      <c s="36">
        <v>0</v>
      </c>
      <c s="36">
        <f>ROUND(G293*H293,6)</f>
      </c>
      <c r="L293" s="38">
        <v>0</v>
      </c>
      <c s="32">
        <f>ROUND(ROUND(L293,2)*ROUND(G293,3),2)</f>
      </c>
      <c s="36" t="s">
        <v>57</v>
      </c>
      <c>
        <f>(M293*21)/100</f>
      </c>
      <c t="s">
        <v>27</v>
      </c>
    </row>
    <row r="294" spans="1:5" ht="12.75">
      <c r="A294" s="35" t="s">
        <v>58</v>
      </c>
      <c r="E294" s="39" t="s">
        <v>5</v>
      </c>
    </row>
    <row r="295" spans="1:5" ht="12.75">
      <c r="A295" s="35" t="s">
        <v>59</v>
      </c>
      <c r="E295" s="40" t="s">
        <v>2329</v>
      </c>
    </row>
    <row r="296" spans="1:5" ht="63.75">
      <c r="A296" t="s">
        <v>60</v>
      </c>
      <c r="E296" s="39" t="s">
        <v>2324</v>
      </c>
    </row>
    <row r="297" spans="1:16" ht="12.75">
      <c r="A297" t="s">
        <v>52</v>
      </c>
      <c s="34" t="s">
        <v>122</v>
      </c>
      <c s="34" t="s">
        <v>2239</v>
      </c>
      <c s="35" t="s">
        <v>5</v>
      </c>
      <c s="6" t="s">
        <v>2240</v>
      </c>
      <c s="36" t="s">
        <v>56</v>
      </c>
      <c s="37">
        <v>1413</v>
      </c>
      <c s="36">
        <v>0</v>
      </c>
      <c s="36">
        <f>ROUND(G297*H297,6)</f>
      </c>
      <c r="L297" s="38">
        <v>0</v>
      </c>
      <c s="32">
        <f>ROUND(ROUND(L297,2)*ROUND(G297,3),2)</f>
      </c>
      <c s="36" t="s">
        <v>57</v>
      </c>
      <c>
        <f>(M297*21)/100</f>
      </c>
      <c t="s">
        <v>27</v>
      </c>
    </row>
    <row r="298" spans="1:5" ht="12.75">
      <c r="A298" s="35" t="s">
        <v>58</v>
      </c>
      <c r="E298" s="39" t="s">
        <v>5</v>
      </c>
    </row>
    <row r="299" spans="1:5" ht="12.75">
      <c r="A299" s="35" t="s">
        <v>59</v>
      </c>
      <c r="E299" s="40" t="s">
        <v>2330</v>
      </c>
    </row>
    <row r="300" spans="1:5" ht="382.5">
      <c r="A300" t="s">
        <v>60</v>
      </c>
      <c r="E300" s="39" t="s">
        <v>2331</v>
      </c>
    </row>
    <row r="301" spans="1:16" ht="12.75">
      <c r="A301" t="s">
        <v>52</v>
      </c>
      <c s="34" t="s">
        <v>126</v>
      </c>
      <c s="34" t="s">
        <v>2241</v>
      </c>
      <c s="35" t="s">
        <v>5</v>
      </c>
      <c s="6" t="s">
        <v>2242</v>
      </c>
      <c s="36" t="s">
        <v>56</v>
      </c>
      <c s="37">
        <v>8</v>
      </c>
      <c s="36">
        <v>0</v>
      </c>
      <c s="36">
        <f>ROUND(G301*H301,6)</f>
      </c>
      <c r="L301" s="38">
        <v>0</v>
      </c>
      <c s="32">
        <f>ROUND(ROUND(L301,2)*ROUND(G301,3),2)</f>
      </c>
      <c s="36" t="s">
        <v>57</v>
      </c>
      <c>
        <f>(M301*21)/100</f>
      </c>
      <c t="s">
        <v>27</v>
      </c>
    </row>
    <row r="302" spans="1:5" ht="12.75">
      <c r="A302" s="35" t="s">
        <v>58</v>
      </c>
      <c r="E302" s="39" t="s">
        <v>5</v>
      </c>
    </row>
    <row r="303" spans="1:5" ht="12.75">
      <c r="A303" s="35" t="s">
        <v>59</v>
      </c>
      <c r="E303" s="40" t="s">
        <v>2332</v>
      </c>
    </row>
    <row r="304" spans="1:5" ht="382.5">
      <c r="A304" t="s">
        <v>60</v>
      </c>
      <c r="E304" s="39" t="s">
        <v>2331</v>
      </c>
    </row>
    <row r="305" spans="1:16" ht="12.75">
      <c r="A305" t="s">
        <v>52</v>
      </c>
      <c s="34" t="s">
        <v>130</v>
      </c>
      <c s="34" t="s">
        <v>2243</v>
      </c>
      <c s="35" t="s">
        <v>5</v>
      </c>
      <c s="6" t="s">
        <v>2244</v>
      </c>
      <c s="36" t="s">
        <v>56</v>
      </c>
      <c s="37">
        <v>65.25</v>
      </c>
      <c s="36">
        <v>0</v>
      </c>
      <c s="36">
        <f>ROUND(G305*H305,6)</f>
      </c>
      <c r="L305" s="38">
        <v>0</v>
      </c>
      <c s="32">
        <f>ROUND(ROUND(L305,2)*ROUND(G305,3),2)</f>
      </c>
      <c s="36" t="s">
        <v>57</v>
      </c>
      <c>
        <f>(M305*21)/100</f>
      </c>
      <c t="s">
        <v>27</v>
      </c>
    </row>
    <row r="306" spans="1:5" ht="12.75">
      <c r="A306" s="35" t="s">
        <v>58</v>
      </c>
      <c r="E306" s="39" t="s">
        <v>5</v>
      </c>
    </row>
    <row r="307" spans="1:5" ht="51">
      <c r="A307" s="35" t="s">
        <v>59</v>
      </c>
      <c r="E307" s="40" t="s">
        <v>2333</v>
      </c>
    </row>
    <row r="308" spans="1:5" ht="318.75">
      <c r="A308" t="s">
        <v>60</v>
      </c>
      <c r="E308" s="39" t="s">
        <v>2334</v>
      </c>
    </row>
    <row r="309" spans="1:16" ht="12.75">
      <c r="A309" t="s">
        <v>52</v>
      </c>
      <c s="34" t="s">
        <v>134</v>
      </c>
      <c s="34" t="s">
        <v>2245</v>
      </c>
      <c s="35" t="s">
        <v>5</v>
      </c>
      <c s="6" t="s">
        <v>2246</v>
      </c>
      <c s="36" t="s">
        <v>1474</v>
      </c>
      <c s="37">
        <v>652.5</v>
      </c>
      <c s="36">
        <v>0</v>
      </c>
      <c s="36">
        <f>ROUND(G309*H309,6)</f>
      </c>
      <c r="L309" s="38">
        <v>0</v>
      </c>
      <c s="32">
        <f>ROUND(ROUND(L309,2)*ROUND(G309,3),2)</f>
      </c>
      <c s="36" t="s">
        <v>57</v>
      </c>
      <c>
        <f>(M309*21)/100</f>
      </c>
      <c t="s">
        <v>27</v>
      </c>
    </row>
    <row r="310" spans="1:5" ht="12.75">
      <c r="A310" s="35" t="s">
        <v>58</v>
      </c>
      <c r="E310" s="39" t="s">
        <v>5</v>
      </c>
    </row>
    <row r="311" spans="1:5" ht="25.5">
      <c r="A311" s="35" t="s">
        <v>59</v>
      </c>
      <c r="E311" s="40" t="s">
        <v>2335</v>
      </c>
    </row>
    <row r="312" spans="1:5" ht="25.5">
      <c r="A312" t="s">
        <v>60</v>
      </c>
      <c r="E312" s="39" t="s">
        <v>1632</v>
      </c>
    </row>
    <row r="313" spans="1:16" ht="12.75">
      <c r="A313" t="s">
        <v>52</v>
      </c>
      <c s="34" t="s">
        <v>138</v>
      </c>
      <c s="34" t="s">
        <v>407</v>
      </c>
      <c s="35" t="s">
        <v>5</v>
      </c>
      <c s="6" t="s">
        <v>408</v>
      </c>
      <c s="36" t="s">
        <v>56</v>
      </c>
      <c s="37">
        <v>24</v>
      </c>
      <c s="36">
        <v>0</v>
      </c>
      <c s="36">
        <f>ROUND(G313*H313,6)</f>
      </c>
      <c r="L313" s="38">
        <v>0</v>
      </c>
      <c s="32">
        <f>ROUND(ROUND(L313,2)*ROUND(G313,3),2)</f>
      </c>
      <c s="36" t="s">
        <v>57</v>
      </c>
      <c>
        <f>(M313*21)/100</f>
      </c>
      <c t="s">
        <v>27</v>
      </c>
    </row>
    <row r="314" spans="1:5" ht="12.75">
      <c r="A314" s="35" t="s">
        <v>58</v>
      </c>
      <c r="E314" s="39" t="s">
        <v>5</v>
      </c>
    </row>
    <row r="315" spans="1:5" ht="38.25">
      <c r="A315" s="35" t="s">
        <v>59</v>
      </c>
      <c r="E315" s="40" t="s">
        <v>2336</v>
      </c>
    </row>
    <row r="316" spans="1:5" ht="344.25">
      <c r="A316" t="s">
        <v>60</v>
      </c>
      <c r="E316" s="39" t="s">
        <v>2337</v>
      </c>
    </row>
    <row r="317" spans="1:16" ht="12.75">
      <c r="A317" t="s">
        <v>52</v>
      </c>
      <c s="34" t="s">
        <v>143</v>
      </c>
      <c s="34" t="s">
        <v>2247</v>
      </c>
      <c s="35" t="s">
        <v>5</v>
      </c>
      <c s="6" t="s">
        <v>2248</v>
      </c>
      <c s="36" t="s">
        <v>56</v>
      </c>
      <c s="37">
        <v>44.4</v>
      </c>
      <c s="36">
        <v>0</v>
      </c>
      <c s="36">
        <f>ROUND(G317*H317,6)</f>
      </c>
      <c r="L317" s="38">
        <v>0</v>
      </c>
      <c s="32">
        <f>ROUND(ROUND(L317,2)*ROUND(G317,3),2)</f>
      </c>
      <c s="36" t="s">
        <v>57</v>
      </c>
      <c>
        <f>(M317*21)/100</f>
      </c>
      <c t="s">
        <v>27</v>
      </c>
    </row>
    <row r="318" spans="1:5" ht="12.75">
      <c r="A318" s="35" t="s">
        <v>58</v>
      </c>
      <c r="E318" s="39" t="s">
        <v>5</v>
      </c>
    </row>
    <row r="319" spans="1:5" ht="25.5">
      <c r="A319" s="35" t="s">
        <v>59</v>
      </c>
      <c r="E319" s="40" t="s">
        <v>2338</v>
      </c>
    </row>
    <row r="320" spans="1:5" ht="267.75">
      <c r="A320" t="s">
        <v>60</v>
      </c>
      <c r="E320" s="39" t="s">
        <v>1656</v>
      </c>
    </row>
    <row r="321" spans="1:16" ht="12.75">
      <c r="A321" t="s">
        <v>52</v>
      </c>
      <c s="34" t="s">
        <v>147</v>
      </c>
      <c s="34" t="s">
        <v>1637</v>
      </c>
      <c s="35" t="s">
        <v>5</v>
      </c>
      <c s="6" t="s">
        <v>1638</v>
      </c>
      <c s="36" t="s">
        <v>56</v>
      </c>
      <c s="37">
        <v>1563</v>
      </c>
      <c s="36">
        <v>0</v>
      </c>
      <c s="36">
        <f>ROUND(G321*H321,6)</f>
      </c>
      <c r="L321" s="38">
        <v>0</v>
      </c>
      <c s="32">
        <f>ROUND(ROUND(L321,2)*ROUND(G321,3),2)</f>
      </c>
      <c s="36" t="s">
        <v>57</v>
      </c>
      <c>
        <f>(M321*21)/100</f>
      </c>
      <c t="s">
        <v>27</v>
      </c>
    </row>
    <row r="322" spans="1:5" ht="12.75">
      <c r="A322" s="35" t="s">
        <v>58</v>
      </c>
      <c r="E322" s="39" t="s">
        <v>5</v>
      </c>
    </row>
    <row r="323" spans="1:5" ht="12.75">
      <c r="A323" s="35" t="s">
        <v>59</v>
      </c>
      <c r="E323" s="40" t="s">
        <v>2339</v>
      </c>
    </row>
    <row r="324" spans="1:5" ht="191.25">
      <c r="A324" t="s">
        <v>60</v>
      </c>
      <c r="E324" s="39" t="s">
        <v>2084</v>
      </c>
    </row>
    <row r="325" spans="1:16" ht="12.75">
      <c r="A325" t="s">
        <v>52</v>
      </c>
      <c s="34" t="s">
        <v>151</v>
      </c>
      <c s="34" t="s">
        <v>2249</v>
      </c>
      <c s="35" t="s">
        <v>5</v>
      </c>
      <c s="6" t="s">
        <v>2250</v>
      </c>
      <c s="36" t="s">
        <v>56</v>
      </c>
      <c s="37">
        <v>8</v>
      </c>
      <c s="36">
        <v>0</v>
      </c>
      <c s="36">
        <f>ROUND(G325*H325,6)</f>
      </c>
      <c r="L325" s="38">
        <v>0</v>
      </c>
      <c s="32">
        <f>ROUND(ROUND(L325,2)*ROUND(G325,3),2)</f>
      </c>
      <c s="36" t="s">
        <v>57</v>
      </c>
      <c>
        <f>(M325*21)/100</f>
      </c>
      <c t="s">
        <v>27</v>
      </c>
    </row>
    <row r="326" spans="1:5" ht="12.75">
      <c r="A326" s="35" t="s">
        <v>58</v>
      </c>
      <c r="E326" s="39" t="s">
        <v>5</v>
      </c>
    </row>
    <row r="327" spans="1:5" ht="12.75">
      <c r="A327" s="35" t="s">
        <v>59</v>
      </c>
      <c r="E327" s="40" t="s">
        <v>2332</v>
      </c>
    </row>
    <row r="328" spans="1:5" ht="242.25">
      <c r="A328" t="s">
        <v>60</v>
      </c>
      <c r="E328" s="39" t="s">
        <v>2340</v>
      </c>
    </row>
    <row r="329" spans="1:16" ht="12.75">
      <c r="A329" t="s">
        <v>52</v>
      </c>
      <c s="34" t="s">
        <v>155</v>
      </c>
      <c s="34" t="s">
        <v>2086</v>
      </c>
      <c s="35" t="s">
        <v>5</v>
      </c>
      <c s="6" t="s">
        <v>2087</v>
      </c>
      <c s="36" t="s">
        <v>56</v>
      </c>
      <c s="37">
        <v>13.2</v>
      </c>
      <c s="36">
        <v>0</v>
      </c>
      <c s="36">
        <f>ROUND(G329*H329,6)</f>
      </c>
      <c r="L329" s="38">
        <v>0</v>
      </c>
      <c s="32">
        <f>ROUND(ROUND(L329,2)*ROUND(G329,3),2)</f>
      </c>
      <c s="36" t="s">
        <v>57</v>
      </c>
      <c>
        <f>(M329*21)/100</f>
      </c>
      <c t="s">
        <v>27</v>
      </c>
    </row>
    <row r="330" spans="1:5" ht="12.75">
      <c r="A330" s="35" t="s">
        <v>58</v>
      </c>
      <c r="E330" s="39" t="s">
        <v>5</v>
      </c>
    </row>
    <row r="331" spans="1:5" ht="12.75">
      <c r="A331" s="35" t="s">
        <v>59</v>
      </c>
      <c r="E331" s="40" t="s">
        <v>2341</v>
      </c>
    </row>
    <row r="332" spans="1:5" ht="242.25">
      <c r="A332" t="s">
        <v>60</v>
      </c>
      <c r="E332" s="39" t="s">
        <v>2088</v>
      </c>
    </row>
    <row r="333" spans="1:16" ht="12.75">
      <c r="A333" t="s">
        <v>52</v>
      </c>
      <c s="34" t="s">
        <v>77</v>
      </c>
      <c s="34" t="s">
        <v>1554</v>
      </c>
      <c s="35" t="s">
        <v>5</v>
      </c>
      <c s="6" t="s">
        <v>1555</v>
      </c>
      <c s="36" t="s">
        <v>56</v>
      </c>
      <c s="37">
        <v>3.92</v>
      </c>
      <c s="36">
        <v>0</v>
      </c>
      <c s="36">
        <f>ROUND(G333*H333,6)</f>
      </c>
      <c r="L333" s="38">
        <v>0</v>
      </c>
      <c s="32">
        <f>ROUND(ROUND(L333,2)*ROUND(G333,3),2)</f>
      </c>
      <c s="36" t="s">
        <v>57</v>
      </c>
      <c>
        <f>(M333*21)/100</f>
      </c>
      <c t="s">
        <v>27</v>
      </c>
    </row>
    <row r="334" spans="1:5" ht="12.75">
      <c r="A334" s="35" t="s">
        <v>58</v>
      </c>
      <c r="E334" s="39" t="s">
        <v>5</v>
      </c>
    </row>
    <row r="335" spans="1:5" ht="25.5">
      <c r="A335" s="35" t="s">
        <v>59</v>
      </c>
      <c r="E335" s="40" t="s">
        <v>2342</v>
      </c>
    </row>
    <row r="336" spans="1:5" ht="306">
      <c r="A336" t="s">
        <v>60</v>
      </c>
      <c r="E336" s="39" t="s">
        <v>2089</v>
      </c>
    </row>
    <row r="337" spans="1:16" ht="12.75">
      <c r="A337" t="s">
        <v>52</v>
      </c>
      <c s="34" t="s">
        <v>82</v>
      </c>
      <c s="34" t="s">
        <v>1557</v>
      </c>
      <c s="35" t="s">
        <v>5</v>
      </c>
      <c s="6" t="s">
        <v>1558</v>
      </c>
      <c s="36" t="s">
        <v>73</v>
      </c>
      <c s="37">
        <v>1891</v>
      </c>
      <c s="36">
        <v>0</v>
      </c>
      <c s="36">
        <f>ROUND(G337*H337,6)</f>
      </c>
      <c r="L337" s="38">
        <v>0</v>
      </c>
      <c s="32">
        <f>ROUND(ROUND(L337,2)*ROUND(G337,3),2)</f>
      </c>
      <c s="36" t="s">
        <v>57</v>
      </c>
      <c>
        <f>(M337*21)/100</f>
      </c>
      <c t="s">
        <v>27</v>
      </c>
    </row>
    <row r="338" spans="1:5" ht="12.75">
      <c r="A338" s="35" t="s">
        <v>58</v>
      </c>
      <c r="E338" s="39" t="s">
        <v>5</v>
      </c>
    </row>
    <row r="339" spans="1:5" ht="12.75">
      <c r="A339" s="35" t="s">
        <v>59</v>
      </c>
      <c r="E339" s="40" t="s">
        <v>2343</v>
      </c>
    </row>
    <row r="340" spans="1:5" ht="38.25">
      <c r="A340" t="s">
        <v>60</v>
      </c>
      <c r="E340" s="39" t="s">
        <v>2094</v>
      </c>
    </row>
    <row r="341" spans="1:16" ht="12.75">
      <c r="A341" t="s">
        <v>52</v>
      </c>
      <c s="34" t="s">
        <v>87</v>
      </c>
      <c s="34" t="s">
        <v>1644</v>
      </c>
      <c s="35" t="s">
        <v>5</v>
      </c>
      <c s="6" t="s">
        <v>1645</v>
      </c>
      <c s="36" t="s">
        <v>73</v>
      </c>
      <c s="37">
        <v>143</v>
      </c>
      <c s="36">
        <v>0</v>
      </c>
      <c s="36">
        <f>ROUND(G341*H341,6)</f>
      </c>
      <c r="L341" s="38">
        <v>0</v>
      </c>
      <c s="32">
        <f>ROUND(ROUND(L341,2)*ROUND(G341,3),2)</f>
      </c>
      <c s="36" t="s">
        <v>57</v>
      </c>
      <c>
        <f>(M341*21)/100</f>
      </c>
      <c t="s">
        <v>27</v>
      </c>
    </row>
    <row r="342" spans="1:5" ht="12.75">
      <c r="A342" s="35" t="s">
        <v>58</v>
      </c>
      <c r="E342" s="39" t="s">
        <v>5</v>
      </c>
    </row>
    <row r="343" spans="1:5" ht="12.75">
      <c r="A343" s="35" t="s">
        <v>59</v>
      </c>
      <c r="E343" s="40" t="s">
        <v>2344</v>
      </c>
    </row>
    <row r="344" spans="1:5" ht="38.25">
      <c r="A344" t="s">
        <v>60</v>
      </c>
      <c r="E344" s="39" t="s">
        <v>2345</v>
      </c>
    </row>
    <row r="345" spans="1:16" ht="12.75">
      <c r="A345" t="s">
        <v>52</v>
      </c>
      <c s="34" t="s">
        <v>91</v>
      </c>
      <c s="34" t="s">
        <v>2253</v>
      </c>
      <c s="35" t="s">
        <v>5</v>
      </c>
      <c s="6" t="s">
        <v>2254</v>
      </c>
      <c s="36" t="s">
        <v>73</v>
      </c>
      <c s="37">
        <v>212</v>
      </c>
      <c s="36">
        <v>0</v>
      </c>
      <c s="36">
        <f>ROUND(G345*H345,6)</f>
      </c>
      <c r="L345" s="38">
        <v>0</v>
      </c>
      <c s="32">
        <f>ROUND(ROUND(L345,2)*ROUND(G345,3),2)</f>
      </c>
      <c s="36" t="s">
        <v>57</v>
      </c>
      <c>
        <f>(M345*21)/100</f>
      </c>
      <c t="s">
        <v>27</v>
      </c>
    </row>
    <row r="346" spans="1:5" ht="12.75">
      <c r="A346" s="35" t="s">
        <v>58</v>
      </c>
      <c r="E346" s="39" t="s">
        <v>5</v>
      </c>
    </row>
    <row r="347" spans="1:5" ht="12.75">
      <c r="A347" s="35" t="s">
        <v>59</v>
      </c>
      <c r="E347" s="40" t="s">
        <v>2346</v>
      </c>
    </row>
    <row r="348" spans="1:5" ht="38.25">
      <c r="A348" t="s">
        <v>60</v>
      </c>
      <c r="E348" s="39" t="s">
        <v>2097</v>
      </c>
    </row>
    <row r="349" spans="1:16" ht="12.75">
      <c r="A349" t="s">
        <v>52</v>
      </c>
      <c s="34" t="s">
        <v>96</v>
      </c>
      <c s="34" t="s">
        <v>2255</v>
      </c>
      <c s="35" t="s">
        <v>5</v>
      </c>
      <c s="6" t="s">
        <v>2256</v>
      </c>
      <c s="36" t="s">
        <v>73</v>
      </c>
      <c s="37">
        <v>40</v>
      </c>
      <c s="36">
        <v>0</v>
      </c>
      <c s="36">
        <f>ROUND(G349*H349,6)</f>
      </c>
      <c r="L349" s="38">
        <v>0</v>
      </c>
      <c s="32">
        <f>ROUND(ROUND(L349,2)*ROUND(G349,3),2)</f>
      </c>
      <c s="36" t="s">
        <v>57</v>
      </c>
      <c>
        <f>(M349*21)/100</f>
      </c>
      <c t="s">
        <v>27</v>
      </c>
    </row>
    <row r="350" spans="1:5" ht="12.75">
      <c r="A350" s="35" t="s">
        <v>58</v>
      </c>
      <c r="E350" s="39" t="s">
        <v>5</v>
      </c>
    </row>
    <row r="351" spans="1:5" ht="12.75">
      <c r="A351" s="35" t="s">
        <v>59</v>
      </c>
      <c r="E351" s="40" t="s">
        <v>2347</v>
      </c>
    </row>
    <row r="352" spans="1:5" ht="38.25">
      <c r="A352" t="s">
        <v>60</v>
      </c>
      <c r="E352" s="39" t="s">
        <v>2097</v>
      </c>
    </row>
    <row r="353" spans="1:16" ht="12.75">
      <c r="A353" t="s">
        <v>52</v>
      </c>
      <c s="34" t="s">
        <v>181</v>
      </c>
      <c s="34" t="s">
        <v>1647</v>
      </c>
      <c s="35" t="s">
        <v>5</v>
      </c>
      <c s="6" t="s">
        <v>1648</v>
      </c>
      <c s="36" t="s">
        <v>73</v>
      </c>
      <c s="37">
        <v>395</v>
      </c>
      <c s="36">
        <v>0</v>
      </c>
      <c s="36">
        <f>ROUND(G353*H353,6)</f>
      </c>
      <c r="L353" s="38">
        <v>0</v>
      </c>
      <c s="32">
        <f>ROUND(ROUND(L353,2)*ROUND(G353,3),2)</f>
      </c>
      <c s="36" t="s">
        <v>57</v>
      </c>
      <c>
        <f>(M353*21)/100</f>
      </c>
      <c t="s">
        <v>27</v>
      </c>
    </row>
    <row r="354" spans="1:5" ht="12.75">
      <c r="A354" s="35" t="s">
        <v>58</v>
      </c>
      <c r="E354" s="39" t="s">
        <v>5</v>
      </c>
    </row>
    <row r="355" spans="1:5" ht="12.75">
      <c r="A355" s="35" t="s">
        <v>59</v>
      </c>
      <c r="E355" s="40" t="s">
        <v>2348</v>
      </c>
    </row>
    <row r="356" spans="1:5" ht="25.5">
      <c r="A356" t="s">
        <v>60</v>
      </c>
      <c r="E356" s="39" t="s">
        <v>1649</v>
      </c>
    </row>
    <row r="357" spans="1:16" ht="12.75">
      <c r="A357" t="s">
        <v>52</v>
      </c>
      <c s="34" t="s">
        <v>186</v>
      </c>
      <c s="34" t="s">
        <v>2101</v>
      </c>
      <c s="35" t="s">
        <v>5</v>
      </c>
      <c s="6" t="s">
        <v>2102</v>
      </c>
      <c s="36" t="s">
        <v>73</v>
      </c>
      <c s="37">
        <v>395</v>
      </c>
      <c s="36">
        <v>0</v>
      </c>
      <c s="36">
        <f>ROUND(G357*H357,6)</f>
      </c>
      <c r="L357" s="38">
        <v>0</v>
      </c>
      <c s="32">
        <f>ROUND(ROUND(L357,2)*ROUND(G357,3),2)</f>
      </c>
      <c s="36" t="s">
        <v>57</v>
      </c>
      <c>
        <f>(M357*21)/100</f>
      </c>
      <c t="s">
        <v>27</v>
      </c>
    </row>
    <row r="358" spans="1:5" ht="12.75">
      <c r="A358" s="35" t="s">
        <v>58</v>
      </c>
      <c r="E358" s="39" t="s">
        <v>5</v>
      </c>
    </row>
    <row r="359" spans="1:5" ht="12.75">
      <c r="A359" s="35" t="s">
        <v>59</v>
      </c>
      <c r="E359" s="40" t="s">
        <v>2348</v>
      </c>
    </row>
    <row r="360" spans="1:5" ht="38.25">
      <c r="A360" t="s">
        <v>60</v>
      </c>
      <c r="E360" s="39" t="s">
        <v>2103</v>
      </c>
    </row>
    <row r="361" spans="1:13" ht="12.75">
      <c r="A361" t="s">
        <v>49</v>
      </c>
      <c r="C361" s="31" t="s">
        <v>27</v>
      </c>
      <c r="E361" s="33" t="s">
        <v>821</v>
      </c>
      <c r="J361" s="32">
        <f>0</f>
      </c>
      <c s="32">
        <f>0</f>
      </c>
      <c s="32">
        <f>0+L362+L366+L370+L374</f>
      </c>
      <c s="32">
        <f>0+M362+M366+M370+M374</f>
      </c>
    </row>
    <row r="362" spans="1:16" ht="12.75">
      <c r="A362" t="s">
        <v>52</v>
      </c>
      <c s="34" t="s">
        <v>189</v>
      </c>
      <c s="34" t="s">
        <v>2258</v>
      </c>
      <c s="35" t="s">
        <v>5</v>
      </c>
      <c s="6" t="s">
        <v>2259</v>
      </c>
      <c s="36" t="s">
        <v>80</v>
      </c>
      <c s="37">
        <v>85</v>
      </c>
      <c s="36">
        <v>0</v>
      </c>
      <c s="36">
        <f>ROUND(G362*H362,6)</f>
      </c>
      <c r="L362" s="38">
        <v>0</v>
      </c>
      <c s="32">
        <f>ROUND(ROUND(L362,2)*ROUND(G362,3),2)</f>
      </c>
      <c s="36" t="s">
        <v>57</v>
      </c>
      <c>
        <f>(M362*21)/100</f>
      </c>
      <c t="s">
        <v>27</v>
      </c>
    </row>
    <row r="363" spans="1:5" ht="12.75">
      <c r="A363" s="35" t="s">
        <v>58</v>
      </c>
      <c r="E363" s="39" t="s">
        <v>5</v>
      </c>
    </row>
    <row r="364" spans="1:5" ht="12.75">
      <c r="A364" s="35" t="s">
        <v>59</v>
      </c>
      <c r="E364" s="40" t="s">
        <v>2349</v>
      </c>
    </row>
    <row r="365" spans="1:5" ht="165.75">
      <c r="A365" t="s">
        <v>60</v>
      </c>
      <c r="E365" s="39" t="s">
        <v>1565</v>
      </c>
    </row>
    <row r="366" spans="1:16" ht="12.75">
      <c r="A366" t="s">
        <v>52</v>
      </c>
      <c s="34" t="s">
        <v>193</v>
      </c>
      <c s="34" t="s">
        <v>2260</v>
      </c>
      <c s="35" t="s">
        <v>5</v>
      </c>
      <c s="6" t="s">
        <v>2261</v>
      </c>
      <c s="36" t="s">
        <v>56</v>
      </c>
      <c s="37">
        <v>443.1</v>
      </c>
      <c s="36">
        <v>0</v>
      </c>
      <c s="36">
        <f>ROUND(G366*H366,6)</f>
      </c>
      <c r="L366" s="38">
        <v>0</v>
      </c>
      <c s="32">
        <f>ROUND(ROUND(L366,2)*ROUND(G366,3),2)</f>
      </c>
      <c s="36" t="s">
        <v>57</v>
      </c>
      <c>
        <f>(M366*21)/100</f>
      </c>
      <c t="s">
        <v>27</v>
      </c>
    </row>
    <row r="367" spans="1:5" ht="12.75">
      <c r="A367" s="35" t="s">
        <v>58</v>
      </c>
      <c r="E367" s="39" t="s">
        <v>5</v>
      </c>
    </row>
    <row r="368" spans="1:5" ht="12.75">
      <c r="A368" s="35" t="s">
        <v>59</v>
      </c>
      <c r="E368" s="40" t="s">
        <v>2350</v>
      </c>
    </row>
    <row r="369" spans="1:5" ht="38.25">
      <c r="A369" t="s">
        <v>60</v>
      </c>
      <c r="E369" s="39" t="s">
        <v>1577</v>
      </c>
    </row>
    <row r="370" spans="1:16" ht="12.75">
      <c r="A370" t="s">
        <v>52</v>
      </c>
      <c s="34" t="s">
        <v>196</v>
      </c>
      <c s="34" t="s">
        <v>2262</v>
      </c>
      <c s="35" t="s">
        <v>5</v>
      </c>
      <c s="6" t="s">
        <v>2263</v>
      </c>
      <c s="36" t="s">
        <v>73</v>
      </c>
      <c s="37">
        <v>238</v>
      </c>
      <c s="36">
        <v>0</v>
      </c>
      <c s="36">
        <f>ROUND(G370*H370,6)</f>
      </c>
      <c r="L370" s="38">
        <v>0</v>
      </c>
      <c s="32">
        <f>ROUND(ROUND(L370,2)*ROUND(G370,3),2)</f>
      </c>
      <c s="36" t="s">
        <v>57</v>
      </c>
      <c>
        <f>(M370*21)/100</f>
      </c>
      <c t="s">
        <v>27</v>
      </c>
    </row>
    <row r="371" spans="1:5" ht="12.75">
      <c r="A371" s="35" t="s">
        <v>58</v>
      </c>
      <c r="E371" s="39" t="s">
        <v>5</v>
      </c>
    </row>
    <row r="372" spans="1:5" ht="25.5">
      <c r="A372" s="35" t="s">
        <v>59</v>
      </c>
      <c r="E372" s="40" t="s">
        <v>2351</v>
      </c>
    </row>
    <row r="373" spans="1:5" ht="102">
      <c r="A373" t="s">
        <v>60</v>
      </c>
      <c r="E373" s="39" t="s">
        <v>1676</v>
      </c>
    </row>
    <row r="374" spans="1:16" ht="12.75">
      <c r="A374" t="s">
        <v>52</v>
      </c>
      <c s="34" t="s">
        <v>200</v>
      </c>
      <c s="34" t="s">
        <v>2264</v>
      </c>
      <c s="35" t="s">
        <v>5</v>
      </c>
      <c s="6" t="s">
        <v>2265</v>
      </c>
      <c s="36" t="s">
        <v>73</v>
      </c>
      <c s="37">
        <v>1116.5</v>
      </c>
      <c s="36">
        <v>0</v>
      </c>
      <c s="36">
        <f>ROUND(G374*H374,6)</f>
      </c>
      <c r="L374" s="38">
        <v>0</v>
      </c>
      <c s="32">
        <f>ROUND(ROUND(L374,2)*ROUND(G374,3),2)</f>
      </c>
      <c s="36" t="s">
        <v>57</v>
      </c>
      <c>
        <f>(M374*21)/100</f>
      </c>
      <c t="s">
        <v>27</v>
      </c>
    </row>
    <row r="375" spans="1:5" ht="12.75">
      <c r="A375" s="35" t="s">
        <v>58</v>
      </c>
      <c r="E375" s="39" t="s">
        <v>5</v>
      </c>
    </row>
    <row r="376" spans="1:5" ht="12.75">
      <c r="A376" s="35" t="s">
        <v>59</v>
      </c>
      <c r="E376" s="40" t="s">
        <v>2352</v>
      </c>
    </row>
    <row r="377" spans="1:5" ht="102">
      <c r="A377" t="s">
        <v>60</v>
      </c>
      <c r="E377" s="39" t="s">
        <v>1676</v>
      </c>
    </row>
    <row r="378" spans="1:13" ht="12.75">
      <c r="A378" t="s">
        <v>49</v>
      </c>
      <c r="C378" s="31" t="s">
        <v>70</v>
      </c>
      <c r="E378" s="33" t="s">
        <v>1569</v>
      </c>
      <c r="J378" s="32">
        <f>0</f>
      </c>
      <c s="32">
        <f>0</f>
      </c>
      <c s="32">
        <f>0+L379</f>
      </c>
      <c s="32">
        <f>0+M379</f>
      </c>
    </row>
    <row r="379" spans="1:16" ht="12.75">
      <c r="A379" t="s">
        <v>52</v>
      </c>
      <c s="34" t="s">
        <v>203</v>
      </c>
      <c s="34" t="s">
        <v>1977</v>
      </c>
      <c s="35" t="s">
        <v>5</v>
      </c>
      <c s="6" t="s">
        <v>1978</v>
      </c>
      <c s="36" t="s">
        <v>56</v>
      </c>
      <c s="37">
        <v>2.4</v>
      </c>
      <c s="36">
        <v>0</v>
      </c>
      <c s="36">
        <f>ROUND(G379*H379,6)</f>
      </c>
      <c r="L379" s="38">
        <v>0</v>
      </c>
      <c s="32">
        <f>ROUND(ROUND(L379,2)*ROUND(G379,3),2)</f>
      </c>
      <c s="36" t="s">
        <v>57</v>
      </c>
      <c>
        <f>(M379*21)/100</f>
      </c>
      <c t="s">
        <v>27</v>
      </c>
    </row>
    <row r="380" spans="1:5" ht="12.75">
      <c r="A380" s="35" t="s">
        <v>58</v>
      </c>
      <c r="E380" s="39" t="s">
        <v>5</v>
      </c>
    </row>
    <row r="381" spans="1:5" ht="38.25">
      <c r="A381" s="35" t="s">
        <v>59</v>
      </c>
      <c r="E381" s="40" t="s">
        <v>2353</v>
      </c>
    </row>
    <row r="382" spans="1:5" ht="38.25">
      <c r="A382" t="s">
        <v>60</v>
      </c>
      <c r="E382" s="39" t="s">
        <v>1577</v>
      </c>
    </row>
    <row r="383" spans="1:13" ht="12.75">
      <c r="A383" t="s">
        <v>49</v>
      </c>
      <c r="C383" s="31" t="s">
        <v>110</v>
      </c>
      <c r="E383" s="33" t="s">
        <v>1007</v>
      </c>
      <c r="J383" s="32">
        <f>0</f>
      </c>
      <c s="32">
        <f>0</f>
      </c>
      <c s="32">
        <f>0+L384+L388+L392+L396+L400+L404+L408+L412+L416+L420+L424+L428+L432+L436+L440</f>
      </c>
      <c s="32">
        <f>0+M384+M388+M392+M396+M400+M404+M408+M412+M416+M420+M424+M428+M432+M436+M440</f>
      </c>
    </row>
    <row r="384" spans="1:16" ht="12.75">
      <c r="A384" t="s">
        <v>52</v>
      </c>
      <c s="34" t="s">
        <v>207</v>
      </c>
      <c s="34" t="s">
        <v>2354</v>
      </c>
      <c s="35" t="s">
        <v>5</v>
      </c>
      <c s="6" t="s">
        <v>2355</v>
      </c>
      <c s="36" t="s">
        <v>73</v>
      </c>
      <c s="37">
        <v>13.2</v>
      </c>
      <c s="36">
        <v>0</v>
      </c>
      <c s="36">
        <f>ROUND(G384*H384,6)</f>
      </c>
      <c r="L384" s="38">
        <v>0</v>
      </c>
      <c s="32">
        <f>ROUND(ROUND(L384,2)*ROUND(G384,3),2)</f>
      </c>
      <c s="36" t="s">
        <v>57</v>
      </c>
      <c>
        <f>(M384*21)/100</f>
      </c>
      <c t="s">
        <v>27</v>
      </c>
    </row>
    <row r="385" spans="1:5" ht="12.75">
      <c r="A385" s="35" t="s">
        <v>58</v>
      </c>
      <c r="E385" s="39" t="s">
        <v>5</v>
      </c>
    </row>
    <row r="386" spans="1:5" ht="12.75">
      <c r="A386" s="35" t="s">
        <v>59</v>
      </c>
      <c r="E386" s="40" t="s">
        <v>2356</v>
      </c>
    </row>
    <row r="387" spans="1:5" ht="127.5">
      <c r="A387" t="s">
        <v>60</v>
      </c>
      <c r="E387" s="39" t="s">
        <v>2357</v>
      </c>
    </row>
    <row r="388" spans="1:16" ht="12.75">
      <c r="A388" t="s">
        <v>52</v>
      </c>
      <c s="34" t="s">
        <v>159</v>
      </c>
      <c s="34" t="s">
        <v>1730</v>
      </c>
      <c s="35" t="s">
        <v>5</v>
      </c>
      <c s="6" t="s">
        <v>1731</v>
      </c>
      <c s="36" t="s">
        <v>73</v>
      </c>
      <c s="37">
        <v>916</v>
      </c>
      <c s="36">
        <v>0</v>
      </c>
      <c s="36">
        <f>ROUND(G388*H388,6)</f>
      </c>
      <c r="L388" s="38">
        <v>0</v>
      </c>
      <c s="32">
        <f>ROUND(ROUND(L388,2)*ROUND(G388,3),2)</f>
      </c>
      <c s="36" t="s">
        <v>57</v>
      </c>
      <c>
        <f>(M388*21)/100</f>
      </c>
      <c t="s">
        <v>27</v>
      </c>
    </row>
    <row r="389" spans="1:5" ht="12.75">
      <c r="A389" s="35" t="s">
        <v>58</v>
      </c>
      <c r="E389" s="39" t="s">
        <v>5</v>
      </c>
    </row>
    <row r="390" spans="1:5" ht="25.5">
      <c r="A390" s="35" t="s">
        <v>59</v>
      </c>
      <c r="E390" s="40" t="s">
        <v>2358</v>
      </c>
    </row>
    <row r="391" spans="1:5" ht="51">
      <c r="A391" t="s">
        <v>60</v>
      </c>
      <c r="E391" s="39" t="s">
        <v>1726</v>
      </c>
    </row>
    <row r="392" spans="1:16" ht="12.75">
      <c r="A392" t="s">
        <v>52</v>
      </c>
      <c s="34" t="s">
        <v>210</v>
      </c>
      <c s="34" t="s">
        <v>2107</v>
      </c>
      <c s="35" t="s">
        <v>5</v>
      </c>
      <c s="6" t="s">
        <v>2108</v>
      </c>
      <c s="36" t="s">
        <v>73</v>
      </c>
      <c s="37">
        <v>648.6</v>
      </c>
      <c s="36">
        <v>0</v>
      </c>
      <c s="36">
        <f>ROUND(G392*H392,6)</f>
      </c>
      <c r="L392" s="38">
        <v>0</v>
      </c>
      <c s="32">
        <f>ROUND(ROUND(L392,2)*ROUND(G392,3),2)</f>
      </c>
      <c s="36" t="s">
        <v>57</v>
      </c>
      <c>
        <f>(M392*21)/100</f>
      </c>
      <c t="s">
        <v>27</v>
      </c>
    </row>
    <row r="393" spans="1:5" ht="12.75">
      <c r="A393" s="35" t="s">
        <v>58</v>
      </c>
      <c r="E393" s="39" t="s">
        <v>5</v>
      </c>
    </row>
    <row r="394" spans="1:5" ht="25.5">
      <c r="A394" s="35" t="s">
        <v>59</v>
      </c>
      <c r="E394" s="40" t="s">
        <v>2359</v>
      </c>
    </row>
    <row r="395" spans="1:5" ht="51">
      <c r="A395" t="s">
        <v>60</v>
      </c>
      <c r="E395" s="39" t="s">
        <v>1726</v>
      </c>
    </row>
    <row r="396" spans="1:16" ht="12.75">
      <c r="A396" t="s">
        <v>52</v>
      </c>
      <c s="34" t="s">
        <v>215</v>
      </c>
      <c s="34" t="s">
        <v>2267</v>
      </c>
      <c s="35" t="s">
        <v>5</v>
      </c>
      <c s="6" t="s">
        <v>2268</v>
      </c>
      <c s="36" t="s">
        <v>73</v>
      </c>
      <c s="37">
        <v>975</v>
      </c>
      <c s="36">
        <v>0</v>
      </c>
      <c s="36">
        <f>ROUND(G396*H396,6)</f>
      </c>
      <c r="L396" s="38">
        <v>0</v>
      </c>
      <c s="32">
        <f>ROUND(ROUND(L396,2)*ROUND(G396,3),2)</f>
      </c>
      <c s="36" t="s">
        <v>57</v>
      </c>
      <c>
        <f>(M396*21)/100</f>
      </c>
      <c t="s">
        <v>27</v>
      </c>
    </row>
    <row r="397" spans="1:5" ht="12.75">
      <c r="A397" s="35" t="s">
        <v>58</v>
      </c>
      <c r="E397" s="39" t="s">
        <v>5</v>
      </c>
    </row>
    <row r="398" spans="1:5" ht="25.5">
      <c r="A398" s="35" t="s">
        <v>59</v>
      </c>
      <c r="E398" s="40" t="s">
        <v>2360</v>
      </c>
    </row>
    <row r="399" spans="1:5" ht="51">
      <c r="A399" t="s">
        <v>60</v>
      </c>
      <c r="E399" s="39" t="s">
        <v>1726</v>
      </c>
    </row>
    <row r="400" spans="1:16" ht="12.75">
      <c r="A400" t="s">
        <v>52</v>
      </c>
      <c s="34" t="s">
        <v>219</v>
      </c>
      <c s="34" t="s">
        <v>2269</v>
      </c>
      <c s="35" t="s">
        <v>5</v>
      </c>
      <c s="6" t="s">
        <v>2270</v>
      </c>
      <c s="36" t="s">
        <v>56</v>
      </c>
      <c s="37">
        <v>0.88</v>
      </c>
      <c s="36">
        <v>0</v>
      </c>
      <c s="36">
        <f>ROUND(G400*H400,6)</f>
      </c>
      <c r="L400" s="38">
        <v>0</v>
      </c>
      <c s="32">
        <f>ROUND(ROUND(L400,2)*ROUND(G400,3),2)</f>
      </c>
      <c s="36" t="s">
        <v>57</v>
      </c>
      <c>
        <f>(M400*21)/100</f>
      </c>
      <c t="s">
        <v>27</v>
      </c>
    </row>
    <row r="401" spans="1:5" ht="12.75">
      <c r="A401" s="35" t="s">
        <v>58</v>
      </c>
      <c r="E401" s="39" t="s">
        <v>5</v>
      </c>
    </row>
    <row r="402" spans="1:5" ht="12.75">
      <c r="A402" s="35" t="s">
        <v>59</v>
      </c>
      <c r="E402" s="40" t="s">
        <v>2361</v>
      </c>
    </row>
    <row r="403" spans="1:5" ht="38.25">
      <c r="A403" t="s">
        <v>60</v>
      </c>
      <c r="E403" s="39" t="s">
        <v>2362</v>
      </c>
    </row>
    <row r="404" spans="1:16" ht="12.75">
      <c r="A404" t="s">
        <v>52</v>
      </c>
      <c s="34" t="s">
        <v>224</v>
      </c>
      <c s="34" t="s">
        <v>2111</v>
      </c>
      <c s="35" t="s">
        <v>5</v>
      </c>
      <c s="6" t="s">
        <v>2112</v>
      </c>
      <c s="36" t="s">
        <v>73</v>
      </c>
      <c s="37">
        <v>440</v>
      </c>
      <c s="36">
        <v>0</v>
      </c>
      <c s="36">
        <f>ROUND(G404*H404,6)</f>
      </c>
      <c r="L404" s="38">
        <v>0</v>
      </c>
      <c s="32">
        <f>ROUND(ROUND(L404,2)*ROUND(G404,3),2)</f>
      </c>
      <c s="36" t="s">
        <v>57</v>
      </c>
      <c>
        <f>(M404*21)/100</f>
      </c>
      <c t="s">
        <v>27</v>
      </c>
    </row>
    <row r="405" spans="1:5" ht="12.75">
      <c r="A405" s="35" t="s">
        <v>58</v>
      </c>
      <c r="E405" s="39" t="s">
        <v>5</v>
      </c>
    </row>
    <row r="406" spans="1:5" ht="12.75">
      <c r="A406" s="35" t="s">
        <v>59</v>
      </c>
      <c r="E406" s="40" t="s">
        <v>2363</v>
      </c>
    </row>
    <row r="407" spans="1:5" ht="51">
      <c r="A407" t="s">
        <v>60</v>
      </c>
      <c r="E407" s="39" t="s">
        <v>2113</v>
      </c>
    </row>
    <row r="408" spans="1:16" ht="12.75">
      <c r="A408" t="s">
        <v>52</v>
      </c>
      <c s="34" t="s">
        <v>228</v>
      </c>
      <c s="34" t="s">
        <v>2364</v>
      </c>
      <c s="35" t="s">
        <v>5</v>
      </c>
      <c s="6" t="s">
        <v>2365</v>
      </c>
      <c s="36" t="s">
        <v>73</v>
      </c>
      <c s="37">
        <v>440</v>
      </c>
      <c s="36">
        <v>0</v>
      </c>
      <c s="36">
        <f>ROUND(G408*H408,6)</f>
      </c>
      <c r="L408" s="38">
        <v>0</v>
      </c>
      <c s="32">
        <f>ROUND(ROUND(L408,2)*ROUND(G408,3),2)</f>
      </c>
      <c s="36" t="s">
        <v>57</v>
      </c>
      <c>
        <f>(M408*21)/100</f>
      </c>
      <c t="s">
        <v>27</v>
      </c>
    </row>
    <row r="409" spans="1:5" ht="12.75">
      <c r="A409" s="35" t="s">
        <v>58</v>
      </c>
      <c r="E409" s="39" t="s">
        <v>5</v>
      </c>
    </row>
    <row r="410" spans="1:5" ht="12.75">
      <c r="A410" s="35" t="s">
        <v>59</v>
      </c>
      <c r="E410" s="40" t="s">
        <v>2363</v>
      </c>
    </row>
    <row r="411" spans="1:5" ht="140.25">
      <c r="A411" t="s">
        <v>60</v>
      </c>
      <c r="E411" s="39" t="s">
        <v>2116</v>
      </c>
    </row>
    <row r="412" spans="1:16" ht="12.75">
      <c r="A412" t="s">
        <v>52</v>
      </c>
      <c s="34" t="s">
        <v>232</v>
      </c>
      <c s="34" t="s">
        <v>1983</v>
      </c>
      <c s="35" t="s">
        <v>2366</v>
      </c>
      <c s="6" t="s">
        <v>1984</v>
      </c>
      <c s="36" t="s">
        <v>73</v>
      </c>
      <c s="37">
        <v>34.7</v>
      </c>
      <c s="36">
        <v>0</v>
      </c>
      <c s="36">
        <f>ROUND(G412*H412,6)</f>
      </c>
      <c r="L412" s="38">
        <v>0</v>
      </c>
      <c s="32">
        <f>ROUND(ROUND(L412,2)*ROUND(G412,3),2)</f>
      </c>
      <c s="36" t="s">
        <v>57</v>
      </c>
      <c>
        <f>(M412*21)/100</f>
      </c>
      <c t="s">
        <v>27</v>
      </c>
    </row>
    <row r="413" spans="1:5" ht="12.75">
      <c r="A413" s="35" t="s">
        <v>58</v>
      </c>
      <c r="E413" s="39" t="s">
        <v>5</v>
      </c>
    </row>
    <row r="414" spans="1:5" ht="25.5">
      <c r="A414" s="35" t="s">
        <v>59</v>
      </c>
      <c r="E414" s="40" t="s">
        <v>2367</v>
      </c>
    </row>
    <row r="415" spans="1:5" ht="153">
      <c r="A415" t="s">
        <v>60</v>
      </c>
      <c r="E415" s="39" t="s">
        <v>2172</v>
      </c>
    </row>
    <row r="416" spans="1:16" ht="12.75">
      <c r="A416" t="s">
        <v>52</v>
      </c>
      <c s="34" t="s">
        <v>236</v>
      </c>
      <c s="34" t="s">
        <v>1983</v>
      </c>
      <c s="35" t="s">
        <v>2368</v>
      </c>
      <c s="6" t="s">
        <v>1984</v>
      </c>
      <c s="36" t="s">
        <v>73</v>
      </c>
      <c s="37">
        <v>82.8</v>
      </c>
      <c s="36">
        <v>0</v>
      </c>
      <c s="36">
        <f>ROUND(G416*H416,6)</f>
      </c>
      <c r="L416" s="38">
        <v>0</v>
      </c>
      <c s="32">
        <f>ROUND(ROUND(L416,2)*ROUND(G416,3),2)</f>
      </c>
      <c s="36" t="s">
        <v>57</v>
      </c>
      <c>
        <f>(M416*21)/100</f>
      </c>
      <c t="s">
        <v>27</v>
      </c>
    </row>
    <row r="417" spans="1:5" ht="12.75">
      <c r="A417" s="35" t="s">
        <v>58</v>
      </c>
      <c r="E417" s="39" t="s">
        <v>5</v>
      </c>
    </row>
    <row r="418" spans="1:5" ht="25.5">
      <c r="A418" s="35" t="s">
        <v>59</v>
      </c>
      <c r="E418" s="40" t="s">
        <v>2369</v>
      </c>
    </row>
    <row r="419" spans="1:5" ht="153">
      <c r="A419" t="s">
        <v>60</v>
      </c>
      <c r="E419" s="39" t="s">
        <v>2172</v>
      </c>
    </row>
    <row r="420" spans="1:16" ht="12.75">
      <c r="A420" t="s">
        <v>52</v>
      </c>
      <c s="34" t="s">
        <v>240</v>
      </c>
      <c s="34" t="s">
        <v>1737</v>
      </c>
      <c s="35" t="s">
        <v>5</v>
      </c>
      <c s="6" t="s">
        <v>1738</v>
      </c>
      <c s="36" t="s">
        <v>73</v>
      </c>
      <c s="37">
        <v>580</v>
      </c>
      <c s="36">
        <v>0</v>
      </c>
      <c s="36">
        <f>ROUND(G420*H420,6)</f>
      </c>
      <c r="L420" s="38">
        <v>0</v>
      </c>
      <c s="32">
        <f>ROUND(ROUND(L420,2)*ROUND(G420,3),2)</f>
      </c>
      <c s="36" t="s">
        <v>57</v>
      </c>
      <c>
        <f>(M420*21)/100</f>
      </c>
      <c t="s">
        <v>27</v>
      </c>
    </row>
    <row r="421" spans="1:5" ht="12.75">
      <c r="A421" s="35" t="s">
        <v>58</v>
      </c>
      <c r="E421" s="39" t="s">
        <v>5</v>
      </c>
    </row>
    <row r="422" spans="1:5" ht="25.5">
      <c r="A422" s="35" t="s">
        <v>59</v>
      </c>
      <c r="E422" s="40" t="s">
        <v>2370</v>
      </c>
    </row>
    <row r="423" spans="1:5" ht="153">
      <c r="A423" t="s">
        <v>60</v>
      </c>
      <c r="E423" s="39" t="s">
        <v>2172</v>
      </c>
    </row>
    <row r="424" spans="1:16" ht="12.75">
      <c r="A424" t="s">
        <v>52</v>
      </c>
      <c s="34" t="s">
        <v>244</v>
      </c>
      <c s="34" t="s">
        <v>2273</v>
      </c>
      <c s="35" t="s">
        <v>5</v>
      </c>
      <c s="6" t="s">
        <v>2274</v>
      </c>
      <c s="36" t="s">
        <v>73</v>
      </c>
      <c s="37">
        <v>555</v>
      </c>
      <c s="36">
        <v>0</v>
      </c>
      <c s="36">
        <f>ROUND(G424*H424,6)</f>
      </c>
      <c r="L424" s="38">
        <v>0</v>
      </c>
      <c s="32">
        <f>ROUND(ROUND(L424,2)*ROUND(G424,3),2)</f>
      </c>
      <c s="36" t="s">
        <v>57</v>
      </c>
      <c>
        <f>(M424*21)/100</f>
      </c>
      <c t="s">
        <v>27</v>
      </c>
    </row>
    <row r="425" spans="1:5" ht="12.75">
      <c r="A425" s="35" t="s">
        <v>58</v>
      </c>
      <c r="E425" s="39" t="s">
        <v>5</v>
      </c>
    </row>
    <row r="426" spans="1:5" ht="12.75">
      <c r="A426" s="35" t="s">
        <v>59</v>
      </c>
      <c r="E426" s="40" t="s">
        <v>2371</v>
      </c>
    </row>
    <row r="427" spans="1:5" ht="153">
      <c r="A427" t="s">
        <v>60</v>
      </c>
      <c r="E427" s="39" t="s">
        <v>2172</v>
      </c>
    </row>
    <row r="428" spans="1:16" ht="12.75">
      <c r="A428" t="s">
        <v>52</v>
      </c>
      <c s="34" t="s">
        <v>247</v>
      </c>
      <c s="34" t="s">
        <v>2275</v>
      </c>
      <c s="35" t="s">
        <v>2366</v>
      </c>
      <c s="6" t="s">
        <v>2276</v>
      </c>
      <c s="36" t="s">
        <v>73</v>
      </c>
      <c s="37">
        <v>185.2</v>
      </c>
      <c s="36">
        <v>0</v>
      </c>
      <c s="36">
        <f>ROUND(G428*H428,6)</f>
      </c>
      <c r="L428" s="38">
        <v>0</v>
      </c>
      <c s="32">
        <f>ROUND(ROUND(L428,2)*ROUND(G428,3),2)</f>
      </c>
      <c s="36" t="s">
        <v>57</v>
      </c>
      <c>
        <f>(M428*21)/100</f>
      </c>
      <c t="s">
        <v>27</v>
      </c>
    </row>
    <row r="429" spans="1:5" ht="12.75">
      <c r="A429" s="35" t="s">
        <v>58</v>
      </c>
      <c r="E429" s="39" t="s">
        <v>5</v>
      </c>
    </row>
    <row r="430" spans="1:5" ht="12.75">
      <c r="A430" s="35" t="s">
        <v>59</v>
      </c>
      <c r="E430" s="40" t="s">
        <v>2372</v>
      </c>
    </row>
    <row r="431" spans="1:5" ht="153">
      <c r="A431" t="s">
        <v>60</v>
      </c>
      <c r="E431" s="39" t="s">
        <v>2172</v>
      </c>
    </row>
    <row r="432" spans="1:16" ht="12.75">
      <c r="A432" t="s">
        <v>52</v>
      </c>
      <c s="34" t="s">
        <v>251</v>
      </c>
      <c s="34" t="s">
        <v>2275</v>
      </c>
      <c s="35" t="s">
        <v>2368</v>
      </c>
      <c s="6" t="s">
        <v>2276</v>
      </c>
      <c s="36" t="s">
        <v>73</v>
      </c>
      <c s="37">
        <v>93</v>
      </c>
      <c s="36">
        <v>0</v>
      </c>
      <c s="36">
        <f>ROUND(G432*H432,6)</f>
      </c>
      <c r="L432" s="38">
        <v>0</v>
      </c>
      <c s="32">
        <f>ROUND(ROUND(L432,2)*ROUND(G432,3),2)</f>
      </c>
      <c s="36" t="s">
        <v>57</v>
      </c>
      <c>
        <f>(M432*21)/100</f>
      </c>
      <c t="s">
        <v>27</v>
      </c>
    </row>
    <row r="433" spans="1:5" ht="12.75">
      <c r="A433" s="35" t="s">
        <v>58</v>
      </c>
      <c r="E433" s="39" t="s">
        <v>5</v>
      </c>
    </row>
    <row r="434" spans="1:5" ht="25.5">
      <c r="A434" s="35" t="s">
        <v>59</v>
      </c>
      <c r="E434" s="40" t="s">
        <v>2373</v>
      </c>
    </row>
    <row r="435" spans="1:5" ht="153">
      <c r="A435" t="s">
        <v>60</v>
      </c>
      <c r="E435" s="39" t="s">
        <v>2172</v>
      </c>
    </row>
    <row r="436" spans="1:16" ht="25.5">
      <c r="A436" t="s">
        <v>52</v>
      </c>
      <c s="34" t="s">
        <v>255</v>
      </c>
      <c s="34" t="s">
        <v>1741</v>
      </c>
      <c s="35" t="s">
        <v>5</v>
      </c>
      <c s="6" t="s">
        <v>1742</v>
      </c>
      <c s="36" t="s">
        <v>73</v>
      </c>
      <c s="37">
        <v>22.7</v>
      </c>
      <c s="36">
        <v>0</v>
      </c>
      <c s="36">
        <f>ROUND(G436*H436,6)</f>
      </c>
      <c r="L436" s="38">
        <v>0</v>
      </c>
      <c s="32">
        <f>ROUND(ROUND(L436,2)*ROUND(G436,3),2)</f>
      </c>
      <c s="36" t="s">
        <v>57</v>
      </c>
      <c>
        <f>(M436*21)/100</f>
      </c>
      <c t="s">
        <v>27</v>
      </c>
    </row>
    <row r="437" spans="1:5" ht="12.75">
      <c r="A437" s="35" t="s">
        <v>58</v>
      </c>
      <c r="E437" s="39" t="s">
        <v>5</v>
      </c>
    </row>
    <row r="438" spans="1:5" ht="25.5">
      <c r="A438" s="35" t="s">
        <v>59</v>
      </c>
      <c r="E438" s="40" t="s">
        <v>2374</v>
      </c>
    </row>
    <row r="439" spans="1:5" ht="153">
      <c r="A439" t="s">
        <v>60</v>
      </c>
      <c r="E439" s="39" t="s">
        <v>2172</v>
      </c>
    </row>
    <row r="440" spans="1:16" ht="25.5">
      <c r="A440" t="s">
        <v>52</v>
      </c>
      <c s="34" t="s">
        <v>259</v>
      </c>
      <c s="34" t="s">
        <v>1744</v>
      </c>
      <c s="35" t="s">
        <v>5</v>
      </c>
      <c s="6" t="s">
        <v>1745</v>
      </c>
      <c s="36" t="s">
        <v>73</v>
      </c>
      <c s="37">
        <v>11.2</v>
      </c>
      <c s="36">
        <v>0</v>
      </c>
      <c s="36">
        <f>ROUND(G440*H440,6)</f>
      </c>
      <c r="L440" s="38">
        <v>0</v>
      </c>
      <c s="32">
        <f>ROUND(ROUND(L440,2)*ROUND(G440,3),2)</f>
      </c>
      <c s="36" t="s">
        <v>57</v>
      </c>
      <c>
        <f>(M440*21)/100</f>
      </c>
      <c t="s">
        <v>27</v>
      </c>
    </row>
    <row r="441" spans="1:5" ht="12.75">
      <c r="A441" s="35" t="s">
        <v>58</v>
      </c>
      <c r="E441" s="39" t="s">
        <v>5</v>
      </c>
    </row>
    <row r="442" spans="1:5" ht="25.5">
      <c r="A442" s="35" t="s">
        <v>59</v>
      </c>
      <c r="E442" s="40" t="s">
        <v>2375</v>
      </c>
    </row>
    <row r="443" spans="1:5" ht="153">
      <c r="A443" t="s">
        <v>60</v>
      </c>
      <c r="E443" s="39" t="s">
        <v>2172</v>
      </c>
    </row>
    <row r="444" spans="1:13" ht="12.75">
      <c r="A444" t="s">
        <v>49</v>
      </c>
      <c r="C444" s="31" t="s">
        <v>122</v>
      </c>
      <c r="E444" s="33" t="s">
        <v>1588</v>
      </c>
      <c r="J444" s="32">
        <f>0</f>
      </c>
      <c s="32">
        <f>0</f>
      </c>
      <c s="32">
        <f>0+L445+L449+L453+L457+L461+L465</f>
      </c>
      <c s="32">
        <f>0+M445+M449+M453+M457+M461+M465</f>
      </c>
    </row>
    <row r="445" spans="1:16" ht="12.75">
      <c r="A445" t="s">
        <v>52</v>
      </c>
      <c s="34" t="s">
        <v>263</v>
      </c>
      <c s="34" t="s">
        <v>2278</v>
      </c>
      <c s="35" t="s">
        <v>5</v>
      </c>
      <c s="6" t="s">
        <v>2279</v>
      </c>
      <c s="36" t="s">
        <v>80</v>
      </c>
      <c s="37">
        <v>3</v>
      </c>
      <c s="36">
        <v>0</v>
      </c>
      <c s="36">
        <f>ROUND(G445*H445,6)</f>
      </c>
      <c r="L445" s="38">
        <v>0</v>
      </c>
      <c s="32">
        <f>ROUND(ROUND(L445,2)*ROUND(G445,3),2)</f>
      </c>
      <c s="36" t="s">
        <v>57</v>
      </c>
      <c>
        <f>(M445*21)/100</f>
      </c>
      <c t="s">
        <v>27</v>
      </c>
    </row>
    <row r="446" spans="1:5" ht="12.75">
      <c r="A446" s="35" t="s">
        <v>58</v>
      </c>
      <c r="E446" s="39" t="s">
        <v>5</v>
      </c>
    </row>
    <row r="447" spans="1:5" ht="12.75">
      <c r="A447" s="35" t="s">
        <v>59</v>
      </c>
      <c r="E447" s="40" t="s">
        <v>2376</v>
      </c>
    </row>
    <row r="448" spans="1:5" ht="255">
      <c r="A448" t="s">
        <v>60</v>
      </c>
      <c r="E448" s="39" t="s">
        <v>2125</v>
      </c>
    </row>
    <row r="449" spans="1:16" ht="12.75">
      <c r="A449" t="s">
        <v>52</v>
      </c>
      <c s="34" t="s">
        <v>267</v>
      </c>
      <c s="34" t="s">
        <v>1772</v>
      </c>
      <c s="35" t="s">
        <v>5</v>
      </c>
      <c s="6" t="s">
        <v>1773</v>
      </c>
      <c s="36" t="s">
        <v>80</v>
      </c>
      <c s="37">
        <v>11</v>
      </c>
      <c s="36">
        <v>0</v>
      </c>
      <c s="36">
        <f>ROUND(G449*H449,6)</f>
      </c>
      <c r="L449" s="38">
        <v>0</v>
      </c>
      <c s="32">
        <f>ROUND(ROUND(L449,2)*ROUND(G449,3),2)</f>
      </c>
      <c s="36" t="s">
        <v>57</v>
      </c>
      <c>
        <f>(M449*21)/100</f>
      </c>
      <c t="s">
        <v>27</v>
      </c>
    </row>
    <row r="450" spans="1:5" ht="12.75">
      <c r="A450" s="35" t="s">
        <v>58</v>
      </c>
      <c r="E450" s="39" t="s">
        <v>5</v>
      </c>
    </row>
    <row r="451" spans="1:5" ht="25.5">
      <c r="A451" s="35" t="s">
        <v>59</v>
      </c>
      <c r="E451" s="40" t="s">
        <v>2377</v>
      </c>
    </row>
    <row r="452" spans="1:5" ht="255">
      <c r="A452" t="s">
        <v>60</v>
      </c>
      <c r="E452" s="39" t="s">
        <v>2125</v>
      </c>
    </row>
    <row r="453" spans="1:16" ht="12.75">
      <c r="A453" t="s">
        <v>52</v>
      </c>
      <c s="34" t="s">
        <v>271</v>
      </c>
      <c s="34" t="s">
        <v>1592</v>
      </c>
      <c s="35" t="s">
        <v>5</v>
      </c>
      <c s="6" t="s">
        <v>1593</v>
      </c>
      <c s="36" t="s">
        <v>80</v>
      </c>
      <c s="37">
        <v>40</v>
      </c>
      <c s="36">
        <v>0</v>
      </c>
      <c s="36">
        <f>ROUND(G453*H453,6)</f>
      </c>
      <c r="L453" s="38">
        <v>0</v>
      </c>
      <c s="32">
        <f>ROUND(ROUND(L453,2)*ROUND(G453,3),2)</f>
      </c>
      <c s="36" t="s">
        <v>57</v>
      </c>
      <c>
        <f>(M453*21)/100</f>
      </c>
      <c t="s">
        <v>27</v>
      </c>
    </row>
    <row r="454" spans="1:5" ht="12.75">
      <c r="A454" s="35" t="s">
        <v>58</v>
      </c>
      <c r="E454" s="39" t="s">
        <v>5</v>
      </c>
    </row>
    <row r="455" spans="1:5" ht="12.75">
      <c r="A455" s="35" t="s">
        <v>59</v>
      </c>
      <c r="E455" s="40" t="s">
        <v>2378</v>
      </c>
    </row>
    <row r="456" spans="1:5" ht="242.25">
      <c r="A456" t="s">
        <v>60</v>
      </c>
      <c r="E456" s="39" t="s">
        <v>2379</v>
      </c>
    </row>
    <row r="457" spans="1:16" ht="12.75">
      <c r="A457" t="s">
        <v>52</v>
      </c>
      <c s="34" t="s">
        <v>275</v>
      </c>
      <c s="34" t="s">
        <v>1775</v>
      </c>
      <c s="35" t="s">
        <v>5</v>
      </c>
      <c s="6" t="s">
        <v>1776</v>
      </c>
      <c s="36" t="s">
        <v>85</v>
      </c>
      <c s="37">
        <v>3</v>
      </c>
      <c s="36">
        <v>0</v>
      </c>
      <c s="36">
        <f>ROUND(G457*H457,6)</f>
      </c>
      <c r="L457" s="38">
        <v>0</v>
      </c>
      <c s="32">
        <f>ROUND(ROUND(L457,2)*ROUND(G457,3),2)</f>
      </c>
      <c s="36" t="s">
        <v>57</v>
      </c>
      <c>
        <f>(M457*21)/100</f>
      </c>
      <c t="s">
        <v>27</v>
      </c>
    </row>
    <row r="458" spans="1:5" ht="12.75">
      <c r="A458" s="35" t="s">
        <v>58</v>
      </c>
      <c r="E458" s="39" t="s">
        <v>5</v>
      </c>
    </row>
    <row r="459" spans="1:5" ht="12.75">
      <c r="A459" s="35" t="s">
        <v>59</v>
      </c>
      <c r="E459" s="40" t="s">
        <v>2380</v>
      </c>
    </row>
    <row r="460" spans="1:5" ht="25.5">
      <c r="A460" t="s">
        <v>60</v>
      </c>
      <c r="E460" s="39" t="s">
        <v>2381</v>
      </c>
    </row>
    <row r="461" spans="1:16" ht="12.75">
      <c r="A461" t="s">
        <v>52</v>
      </c>
      <c s="34" t="s">
        <v>279</v>
      </c>
      <c s="34" t="s">
        <v>2382</v>
      </c>
      <c s="35" t="s">
        <v>5</v>
      </c>
      <c s="6" t="s">
        <v>2383</v>
      </c>
      <c s="36" t="s">
        <v>85</v>
      </c>
      <c s="37">
        <v>5</v>
      </c>
      <c s="36">
        <v>0</v>
      </c>
      <c s="36">
        <f>ROUND(G461*H461,6)</f>
      </c>
      <c r="L461" s="38">
        <v>0</v>
      </c>
      <c s="32">
        <f>ROUND(ROUND(L461,2)*ROUND(G461,3),2)</f>
      </c>
      <c s="36" t="s">
        <v>57</v>
      </c>
      <c>
        <f>(M461*21)/100</f>
      </c>
      <c t="s">
        <v>27</v>
      </c>
    </row>
    <row r="462" spans="1:5" ht="12.75">
      <c r="A462" s="35" t="s">
        <v>58</v>
      </c>
      <c r="E462" s="39" t="s">
        <v>5</v>
      </c>
    </row>
    <row r="463" spans="1:5" ht="12.75">
      <c r="A463" s="35" t="s">
        <v>59</v>
      </c>
      <c r="E463" s="40" t="s">
        <v>2384</v>
      </c>
    </row>
    <row r="464" spans="1:5" ht="25.5">
      <c r="A464" t="s">
        <v>60</v>
      </c>
      <c r="E464" s="39" t="s">
        <v>2385</v>
      </c>
    </row>
    <row r="465" spans="1:16" ht="12.75">
      <c r="A465" t="s">
        <v>52</v>
      </c>
      <c s="34" t="s">
        <v>283</v>
      </c>
      <c s="34" t="s">
        <v>1600</v>
      </c>
      <c s="35" t="s">
        <v>5</v>
      </c>
      <c s="6" t="s">
        <v>1601</v>
      </c>
      <c s="36" t="s">
        <v>56</v>
      </c>
      <c s="37">
        <v>5.6</v>
      </c>
      <c s="36">
        <v>0</v>
      </c>
      <c s="36">
        <f>ROUND(G465*H465,6)</f>
      </c>
      <c r="L465" s="38">
        <v>0</v>
      </c>
      <c s="32">
        <f>ROUND(ROUND(L465,2)*ROUND(G465,3),2)</f>
      </c>
      <c s="36" t="s">
        <v>57</v>
      </c>
      <c>
        <f>(M465*21)/100</f>
      </c>
      <c t="s">
        <v>27</v>
      </c>
    </row>
    <row r="466" spans="1:5" ht="12.75">
      <c r="A466" s="35" t="s">
        <v>58</v>
      </c>
      <c r="E466" s="39" t="s">
        <v>5</v>
      </c>
    </row>
    <row r="467" spans="1:5" ht="25.5">
      <c r="A467" s="35" t="s">
        <v>59</v>
      </c>
      <c r="E467" s="40" t="s">
        <v>2386</v>
      </c>
    </row>
    <row r="468" spans="1:5" ht="395.25">
      <c r="A468" t="s">
        <v>60</v>
      </c>
      <c r="E468" s="39" t="s">
        <v>2106</v>
      </c>
    </row>
    <row r="469" spans="1:13" ht="12.75">
      <c r="A469" t="s">
        <v>49</v>
      </c>
      <c r="C469" s="31" t="s">
        <v>126</v>
      </c>
      <c r="E469" s="33" t="s">
        <v>1436</v>
      </c>
      <c r="J469" s="32">
        <f>0</f>
      </c>
      <c s="32">
        <f>0</f>
      </c>
      <c s="32">
        <f>0+L470+L474+L478+L482+L486+L490+L494+L498+L502+L506+L510+L514+L518+L522+L526+L530+L534+L538+L542+L546</f>
      </c>
      <c s="32">
        <f>0+M470+M474+M478+M482+M486+M490+M494+M498+M502+M506+M510+M514+M518+M522+M526+M530+M534+M538+M542+M546</f>
      </c>
    </row>
    <row r="470" spans="1:16" ht="25.5">
      <c r="A470" t="s">
        <v>52</v>
      </c>
      <c s="34" t="s">
        <v>287</v>
      </c>
      <c s="34" t="s">
        <v>2281</v>
      </c>
      <c s="35" t="s">
        <v>5</v>
      </c>
      <c s="6" t="s">
        <v>2282</v>
      </c>
      <c s="36" t="s">
        <v>85</v>
      </c>
      <c s="37">
        <v>12</v>
      </c>
      <c s="36">
        <v>0</v>
      </c>
      <c s="36">
        <f>ROUND(G470*H470,6)</f>
      </c>
      <c r="L470" s="38">
        <v>0</v>
      </c>
      <c s="32">
        <f>ROUND(ROUND(L470,2)*ROUND(G470,3),2)</f>
      </c>
      <c s="36" t="s">
        <v>57</v>
      </c>
      <c>
        <f>(M470*21)/100</f>
      </c>
      <c t="s">
        <v>27</v>
      </c>
    </row>
    <row r="471" spans="1:5" ht="12.75">
      <c r="A471" s="35" t="s">
        <v>58</v>
      </c>
      <c r="E471" s="39" t="s">
        <v>5</v>
      </c>
    </row>
    <row r="472" spans="1:5" ht="25.5">
      <c r="A472" s="35" t="s">
        <v>59</v>
      </c>
      <c r="E472" s="40" t="s">
        <v>2387</v>
      </c>
    </row>
    <row r="473" spans="1:5" ht="25.5">
      <c r="A473" t="s">
        <v>60</v>
      </c>
      <c r="E473" s="39" t="s">
        <v>2388</v>
      </c>
    </row>
    <row r="474" spans="1:16" ht="25.5">
      <c r="A474" t="s">
        <v>52</v>
      </c>
      <c s="34" t="s">
        <v>291</v>
      </c>
      <c s="34" t="s">
        <v>2283</v>
      </c>
      <c s="35" t="s">
        <v>5</v>
      </c>
      <c s="6" t="s">
        <v>2284</v>
      </c>
      <c s="36" t="s">
        <v>85</v>
      </c>
      <c s="37">
        <v>10</v>
      </c>
      <c s="36">
        <v>0</v>
      </c>
      <c s="36">
        <f>ROUND(G474*H474,6)</f>
      </c>
      <c r="L474" s="38">
        <v>0</v>
      </c>
      <c s="32">
        <f>ROUND(ROUND(L474,2)*ROUND(G474,3),2)</f>
      </c>
      <c s="36" t="s">
        <v>57</v>
      </c>
      <c>
        <f>(M474*21)/100</f>
      </c>
      <c t="s">
        <v>27</v>
      </c>
    </row>
    <row r="475" spans="1:5" ht="12.75">
      <c r="A475" s="35" t="s">
        <v>58</v>
      </c>
      <c r="E475" s="39" t="s">
        <v>5</v>
      </c>
    </row>
    <row r="476" spans="1:5" ht="12.75">
      <c r="A476" s="35" t="s">
        <v>59</v>
      </c>
      <c r="E476" s="40" t="s">
        <v>2389</v>
      </c>
    </row>
    <row r="477" spans="1:5" ht="51">
      <c r="A477" t="s">
        <v>60</v>
      </c>
      <c r="E477" s="39" t="s">
        <v>2390</v>
      </c>
    </row>
    <row r="478" spans="1:16" ht="12.75">
      <c r="A478" t="s">
        <v>52</v>
      </c>
      <c s="34" t="s">
        <v>100</v>
      </c>
      <c s="34" t="s">
        <v>2285</v>
      </c>
      <c s="35" t="s">
        <v>5</v>
      </c>
      <c s="6" t="s">
        <v>2286</v>
      </c>
      <c s="36" t="s">
        <v>85</v>
      </c>
      <c s="37">
        <v>19</v>
      </c>
      <c s="36">
        <v>0</v>
      </c>
      <c s="36">
        <f>ROUND(G478*H478,6)</f>
      </c>
      <c r="L478" s="38">
        <v>0</v>
      </c>
      <c s="32">
        <f>ROUND(ROUND(L478,2)*ROUND(G478,3),2)</f>
      </c>
      <c s="36" t="s">
        <v>57</v>
      </c>
      <c>
        <f>(M478*21)/100</f>
      </c>
      <c t="s">
        <v>27</v>
      </c>
    </row>
    <row r="479" spans="1:5" ht="12.75">
      <c r="A479" s="35" t="s">
        <v>58</v>
      </c>
      <c r="E479" s="39" t="s">
        <v>5</v>
      </c>
    </row>
    <row r="480" spans="1:5" ht="38.25">
      <c r="A480" s="35" t="s">
        <v>59</v>
      </c>
      <c r="E480" s="40" t="s">
        <v>2391</v>
      </c>
    </row>
    <row r="481" spans="1:5" ht="38.25">
      <c r="A481" t="s">
        <v>60</v>
      </c>
      <c r="E481" s="39" t="s">
        <v>2392</v>
      </c>
    </row>
    <row r="482" spans="1:16" ht="12.75">
      <c r="A482" t="s">
        <v>52</v>
      </c>
      <c s="34" t="s">
        <v>104</v>
      </c>
      <c s="34" t="s">
        <v>2287</v>
      </c>
      <c s="35" t="s">
        <v>5</v>
      </c>
      <c s="6" t="s">
        <v>2288</v>
      </c>
      <c s="36" t="s">
        <v>2289</v>
      </c>
      <c s="37">
        <v>900</v>
      </c>
      <c s="36">
        <v>0</v>
      </c>
      <c s="36">
        <f>ROUND(G482*H482,6)</f>
      </c>
      <c r="L482" s="38">
        <v>0</v>
      </c>
      <c s="32">
        <f>ROUND(ROUND(L482,2)*ROUND(G482,3),2)</f>
      </c>
      <c s="36" t="s">
        <v>57</v>
      </c>
      <c>
        <f>(M482*21)/100</f>
      </c>
      <c t="s">
        <v>27</v>
      </c>
    </row>
    <row r="483" spans="1:5" ht="12.75">
      <c r="A483" s="35" t="s">
        <v>58</v>
      </c>
      <c r="E483" s="39" t="s">
        <v>5</v>
      </c>
    </row>
    <row r="484" spans="1:5" ht="25.5">
      <c r="A484" s="35" t="s">
        <v>59</v>
      </c>
      <c r="E484" s="40" t="s">
        <v>2393</v>
      </c>
    </row>
    <row r="485" spans="1:5" ht="25.5">
      <c r="A485" t="s">
        <v>60</v>
      </c>
      <c r="E485" s="39" t="s">
        <v>2394</v>
      </c>
    </row>
    <row r="486" spans="1:16" ht="25.5">
      <c r="A486" t="s">
        <v>52</v>
      </c>
      <c s="34" t="s">
        <v>295</v>
      </c>
      <c s="34" t="s">
        <v>2290</v>
      </c>
      <c s="35" t="s">
        <v>5</v>
      </c>
      <c s="6" t="s">
        <v>2291</v>
      </c>
      <c s="36" t="s">
        <v>85</v>
      </c>
      <c s="37">
        <v>6</v>
      </c>
      <c s="36">
        <v>0</v>
      </c>
      <c s="36">
        <f>ROUND(G486*H486,6)</f>
      </c>
      <c r="L486" s="38">
        <v>0</v>
      </c>
      <c s="32">
        <f>ROUND(ROUND(L486,2)*ROUND(G486,3),2)</f>
      </c>
      <c s="36" t="s">
        <v>57</v>
      </c>
      <c>
        <f>(M486*21)/100</f>
      </c>
      <c t="s">
        <v>27</v>
      </c>
    </row>
    <row r="487" spans="1:5" ht="12.75">
      <c r="A487" s="35" t="s">
        <v>58</v>
      </c>
      <c r="E487" s="39" t="s">
        <v>5</v>
      </c>
    </row>
    <row r="488" spans="1:5" ht="25.5">
      <c r="A488" s="35" t="s">
        <v>59</v>
      </c>
      <c r="E488" s="40" t="s">
        <v>2395</v>
      </c>
    </row>
    <row r="489" spans="1:5" ht="25.5">
      <c r="A489" t="s">
        <v>60</v>
      </c>
      <c r="E489" s="39" t="s">
        <v>2396</v>
      </c>
    </row>
    <row r="490" spans="1:16" ht="12.75">
      <c r="A490" t="s">
        <v>52</v>
      </c>
      <c s="34" t="s">
        <v>299</v>
      </c>
      <c s="34" t="s">
        <v>2292</v>
      </c>
      <c s="35" t="s">
        <v>5</v>
      </c>
      <c s="6" t="s">
        <v>2293</v>
      </c>
      <c s="36" t="s">
        <v>85</v>
      </c>
      <c s="37">
        <v>3</v>
      </c>
      <c s="36">
        <v>0</v>
      </c>
      <c s="36">
        <f>ROUND(G490*H490,6)</f>
      </c>
      <c r="L490" s="38">
        <v>0</v>
      </c>
      <c s="32">
        <f>ROUND(ROUND(L490,2)*ROUND(G490,3),2)</f>
      </c>
      <c s="36" t="s">
        <v>57</v>
      </c>
      <c>
        <f>(M490*21)/100</f>
      </c>
      <c t="s">
        <v>27</v>
      </c>
    </row>
    <row r="491" spans="1:5" ht="12.75">
      <c r="A491" s="35" t="s">
        <v>58</v>
      </c>
      <c r="E491" s="39" t="s">
        <v>5</v>
      </c>
    </row>
    <row r="492" spans="1:5" ht="25.5">
      <c r="A492" s="35" t="s">
        <v>59</v>
      </c>
      <c r="E492" s="40" t="s">
        <v>2397</v>
      </c>
    </row>
    <row r="493" spans="1:5" ht="38.25">
      <c r="A493" t="s">
        <v>60</v>
      </c>
      <c r="E493" s="39" t="s">
        <v>2392</v>
      </c>
    </row>
    <row r="494" spans="1:16" ht="12.75">
      <c r="A494" t="s">
        <v>52</v>
      </c>
      <c s="34" t="s">
        <v>303</v>
      </c>
      <c s="34" t="s">
        <v>2294</v>
      </c>
      <c s="35" t="s">
        <v>5</v>
      </c>
      <c s="6" t="s">
        <v>2295</v>
      </c>
      <c s="36" t="s">
        <v>85</v>
      </c>
      <c s="37">
        <v>8</v>
      </c>
      <c s="36">
        <v>0</v>
      </c>
      <c s="36">
        <f>ROUND(G494*H494,6)</f>
      </c>
      <c r="L494" s="38">
        <v>0</v>
      </c>
      <c s="32">
        <f>ROUND(ROUND(L494,2)*ROUND(G494,3),2)</f>
      </c>
      <c s="36" t="s">
        <v>57</v>
      </c>
      <c>
        <f>(M494*21)/100</f>
      </c>
      <c t="s">
        <v>27</v>
      </c>
    </row>
    <row r="495" spans="1:5" ht="12.75">
      <c r="A495" s="35" t="s">
        <v>58</v>
      </c>
      <c r="E495" s="39" t="s">
        <v>5</v>
      </c>
    </row>
    <row r="496" spans="1:5" ht="12.75">
      <c r="A496" s="35" t="s">
        <v>59</v>
      </c>
      <c r="E496" s="40" t="s">
        <v>2398</v>
      </c>
    </row>
    <row r="497" spans="1:5" ht="63.75">
      <c r="A497" t="s">
        <v>60</v>
      </c>
      <c r="E497" s="39" t="s">
        <v>2399</v>
      </c>
    </row>
    <row r="498" spans="1:16" ht="12.75">
      <c r="A498" t="s">
        <v>52</v>
      </c>
      <c s="34" t="s">
        <v>307</v>
      </c>
      <c s="34" t="s">
        <v>2296</v>
      </c>
      <c s="35" t="s">
        <v>5</v>
      </c>
      <c s="6" t="s">
        <v>2297</v>
      </c>
      <c s="36" t="s">
        <v>85</v>
      </c>
      <c s="37">
        <v>8</v>
      </c>
      <c s="36">
        <v>0</v>
      </c>
      <c s="36">
        <f>ROUND(G498*H498,6)</f>
      </c>
      <c r="L498" s="38">
        <v>0</v>
      </c>
      <c s="32">
        <f>ROUND(ROUND(L498,2)*ROUND(G498,3),2)</f>
      </c>
      <c s="36" t="s">
        <v>57</v>
      </c>
      <c>
        <f>(M498*21)/100</f>
      </c>
      <c t="s">
        <v>27</v>
      </c>
    </row>
    <row r="499" spans="1:5" ht="12.75">
      <c r="A499" s="35" t="s">
        <v>58</v>
      </c>
      <c r="E499" s="39" t="s">
        <v>5</v>
      </c>
    </row>
    <row r="500" spans="1:5" ht="12.75">
      <c r="A500" s="35" t="s">
        <v>59</v>
      </c>
      <c r="E500" s="40" t="s">
        <v>2398</v>
      </c>
    </row>
    <row r="501" spans="1:5" ht="38.25">
      <c r="A501" t="s">
        <v>60</v>
      </c>
      <c r="E501" s="39" t="s">
        <v>2392</v>
      </c>
    </row>
    <row r="502" spans="1:16" ht="12.75">
      <c r="A502" t="s">
        <v>52</v>
      </c>
      <c s="34" t="s">
        <v>313</v>
      </c>
      <c s="34" t="s">
        <v>2298</v>
      </c>
      <c s="35" t="s">
        <v>5</v>
      </c>
      <c s="6" t="s">
        <v>2299</v>
      </c>
      <c s="36" t="s">
        <v>2289</v>
      </c>
      <c s="37">
        <v>720</v>
      </c>
      <c s="36">
        <v>0</v>
      </c>
      <c s="36">
        <f>ROUND(G502*H502,6)</f>
      </c>
      <c r="L502" s="38">
        <v>0</v>
      </c>
      <c s="32">
        <f>ROUND(ROUND(L502,2)*ROUND(G502,3),2)</f>
      </c>
      <c s="36" t="s">
        <v>57</v>
      </c>
      <c>
        <f>(M502*21)/100</f>
      </c>
      <c t="s">
        <v>27</v>
      </c>
    </row>
    <row r="503" spans="1:5" ht="12.75">
      <c r="A503" s="35" t="s">
        <v>58</v>
      </c>
      <c r="E503" s="39" t="s">
        <v>5</v>
      </c>
    </row>
    <row r="504" spans="1:5" ht="25.5">
      <c r="A504" s="35" t="s">
        <v>59</v>
      </c>
      <c r="E504" s="40" t="s">
        <v>2400</v>
      </c>
    </row>
    <row r="505" spans="1:5" ht="25.5">
      <c r="A505" t="s">
        <v>60</v>
      </c>
      <c r="E505" s="39" t="s">
        <v>2401</v>
      </c>
    </row>
    <row r="506" spans="1:16" ht="25.5">
      <c r="A506" t="s">
        <v>52</v>
      </c>
      <c s="34" t="s">
        <v>317</v>
      </c>
      <c s="34" t="s">
        <v>2300</v>
      </c>
      <c s="35" t="s">
        <v>5</v>
      </c>
      <c s="6" t="s">
        <v>2301</v>
      </c>
      <c s="36" t="s">
        <v>73</v>
      </c>
      <c s="37">
        <v>29.625</v>
      </c>
      <c s="36">
        <v>0</v>
      </c>
      <c s="36">
        <f>ROUND(G506*H506,6)</f>
      </c>
      <c r="L506" s="38">
        <v>0</v>
      </c>
      <c s="32">
        <f>ROUND(ROUND(L506,2)*ROUND(G506,3),2)</f>
      </c>
      <c s="36" t="s">
        <v>57</v>
      </c>
      <c>
        <f>(M506*21)/100</f>
      </c>
      <c t="s">
        <v>27</v>
      </c>
    </row>
    <row r="507" spans="1:5" ht="12.75">
      <c r="A507" s="35" t="s">
        <v>58</v>
      </c>
      <c r="E507" s="39" t="s">
        <v>5</v>
      </c>
    </row>
    <row r="508" spans="1:5" ht="12.75">
      <c r="A508" s="35" t="s">
        <v>59</v>
      </c>
      <c r="E508" s="40" t="s">
        <v>2402</v>
      </c>
    </row>
    <row r="509" spans="1:5" ht="38.25">
      <c r="A509" t="s">
        <v>60</v>
      </c>
      <c r="E509" s="39" t="s">
        <v>2403</v>
      </c>
    </row>
    <row r="510" spans="1:16" ht="12.75">
      <c r="A510" t="s">
        <v>52</v>
      </c>
      <c s="34" t="s">
        <v>321</v>
      </c>
      <c s="34" t="s">
        <v>1784</v>
      </c>
      <c s="35" t="s">
        <v>5</v>
      </c>
      <c s="6" t="s">
        <v>1785</v>
      </c>
      <c s="36" t="s">
        <v>80</v>
      </c>
      <c s="37">
        <v>184</v>
      </c>
      <c s="36">
        <v>0</v>
      </c>
      <c s="36">
        <f>ROUND(G510*H510,6)</f>
      </c>
      <c r="L510" s="38">
        <v>0</v>
      </c>
      <c s="32">
        <f>ROUND(ROUND(L510,2)*ROUND(G510,3),2)</f>
      </c>
      <c s="36" t="s">
        <v>57</v>
      </c>
      <c>
        <f>(M510*21)/100</f>
      </c>
      <c t="s">
        <v>27</v>
      </c>
    </row>
    <row r="511" spans="1:5" ht="12.75">
      <c r="A511" s="35" t="s">
        <v>58</v>
      </c>
      <c r="E511" s="39" t="s">
        <v>5</v>
      </c>
    </row>
    <row r="512" spans="1:5" ht="12.75">
      <c r="A512" s="35" t="s">
        <v>59</v>
      </c>
      <c r="E512" s="40" t="s">
        <v>2404</v>
      </c>
    </row>
    <row r="513" spans="1:5" ht="38.25">
      <c r="A513" t="s">
        <v>60</v>
      </c>
      <c r="E513" s="39" t="s">
        <v>2405</v>
      </c>
    </row>
    <row r="514" spans="1:16" ht="12.75">
      <c r="A514" t="s">
        <v>52</v>
      </c>
      <c s="34" t="s">
        <v>325</v>
      </c>
      <c s="34" t="s">
        <v>2302</v>
      </c>
      <c s="35" t="s">
        <v>2366</v>
      </c>
      <c s="6" t="s">
        <v>2303</v>
      </c>
      <c s="36" t="s">
        <v>80</v>
      </c>
      <c s="37">
        <v>320</v>
      </c>
      <c s="36">
        <v>0</v>
      </c>
      <c s="36">
        <f>ROUND(G514*H514,6)</f>
      </c>
      <c r="L514" s="38">
        <v>0</v>
      </c>
      <c s="32">
        <f>ROUND(ROUND(L514,2)*ROUND(G514,3),2)</f>
      </c>
      <c s="36" t="s">
        <v>57</v>
      </c>
      <c>
        <f>(M514*21)/100</f>
      </c>
      <c t="s">
        <v>27</v>
      </c>
    </row>
    <row r="515" spans="1:5" ht="12.75">
      <c r="A515" s="35" t="s">
        <v>58</v>
      </c>
      <c r="E515" s="39" t="s">
        <v>5</v>
      </c>
    </row>
    <row r="516" spans="1:5" ht="12.75">
      <c r="A516" s="35" t="s">
        <v>59</v>
      </c>
      <c r="E516" s="40" t="s">
        <v>2406</v>
      </c>
    </row>
    <row r="517" spans="1:5" ht="38.25">
      <c r="A517" t="s">
        <v>60</v>
      </c>
      <c r="E517" s="39" t="s">
        <v>2405</v>
      </c>
    </row>
    <row r="518" spans="1:16" ht="12.75">
      <c r="A518" t="s">
        <v>52</v>
      </c>
      <c s="34" t="s">
        <v>329</v>
      </c>
      <c s="34" t="s">
        <v>2302</v>
      </c>
      <c s="35" t="s">
        <v>2368</v>
      </c>
      <c s="6" t="s">
        <v>2303</v>
      </c>
      <c s="36" t="s">
        <v>80</v>
      </c>
      <c s="37">
        <v>153</v>
      </c>
      <c s="36">
        <v>0</v>
      </c>
      <c s="36">
        <f>ROUND(G518*H518,6)</f>
      </c>
      <c r="L518" s="38">
        <v>0</v>
      </c>
      <c s="32">
        <f>ROUND(ROUND(L518,2)*ROUND(G518,3),2)</f>
      </c>
      <c s="36" t="s">
        <v>57</v>
      </c>
      <c>
        <f>(M518*21)/100</f>
      </c>
      <c t="s">
        <v>27</v>
      </c>
    </row>
    <row r="519" spans="1:5" ht="12.75">
      <c r="A519" s="35" t="s">
        <v>58</v>
      </c>
      <c r="E519" s="39" t="s">
        <v>5</v>
      </c>
    </row>
    <row r="520" spans="1:5" ht="12.75">
      <c r="A520" s="35" t="s">
        <v>59</v>
      </c>
      <c r="E520" s="40" t="s">
        <v>2407</v>
      </c>
    </row>
    <row r="521" spans="1:5" ht="38.25">
      <c r="A521" t="s">
        <v>60</v>
      </c>
      <c r="E521" s="39" t="s">
        <v>2405</v>
      </c>
    </row>
    <row r="522" spans="1:16" ht="12.75">
      <c r="A522" t="s">
        <v>52</v>
      </c>
      <c s="34" t="s">
        <v>333</v>
      </c>
      <c s="34" t="s">
        <v>2302</v>
      </c>
      <c s="35" t="s">
        <v>2408</v>
      </c>
      <c s="6" t="s">
        <v>2303</v>
      </c>
      <c s="36" t="s">
        <v>80</v>
      </c>
      <c s="37">
        <v>14</v>
      </c>
      <c s="36">
        <v>0</v>
      </c>
      <c s="36">
        <f>ROUND(G522*H522,6)</f>
      </c>
      <c r="L522" s="38">
        <v>0</v>
      </c>
      <c s="32">
        <f>ROUND(ROUND(L522,2)*ROUND(G522,3),2)</f>
      </c>
      <c s="36" t="s">
        <v>57</v>
      </c>
      <c>
        <f>(M522*21)/100</f>
      </c>
      <c t="s">
        <v>27</v>
      </c>
    </row>
    <row r="523" spans="1:5" ht="12.75">
      <c r="A523" s="35" t="s">
        <v>58</v>
      </c>
      <c r="E523" s="39" t="s">
        <v>5</v>
      </c>
    </row>
    <row r="524" spans="1:5" ht="25.5">
      <c r="A524" s="35" t="s">
        <v>59</v>
      </c>
      <c r="E524" s="40" t="s">
        <v>2409</v>
      </c>
    </row>
    <row r="525" spans="1:5" ht="38.25">
      <c r="A525" t="s">
        <v>60</v>
      </c>
      <c r="E525" s="39" t="s">
        <v>2405</v>
      </c>
    </row>
    <row r="526" spans="1:16" ht="12.75">
      <c r="A526" t="s">
        <v>52</v>
      </c>
      <c s="34" t="s">
        <v>163</v>
      </c>
      <c s="34" t="s">
        <v>2304</v>
      </c>
      <c s="35" t="s">
        <v>5</v>
      </c>
      <c s="6" t="s">
        <v>2305</v>
      </c>
      <c s="36" t="s">
        <v>80</v>
      </c>
      <c s="37">
        <v>207</v>
      </c>
      <c s="36">
        <v>0</v>
      </c>
      <c s="36">
        <f>ROUND(G526*H526,6)</f>
      </c>
      <c r="L526" s="38">
        <v>0</v>
      </c>
      <c s="32">
        <f>ROUND(ROUND(L526,2)*ROUND(G526,3),2)</f>
      </c>
      <c s="36" t="s">
        <v>57</v>
      </c>
      <c>
        <f>(M526*21)/100</f>
      </c>
      <c t="s">
        <v>27</v>
      </c>
    </row>
    <row r="527" spans="1:5" ht="12.75">
      <c r="A527" s="35" t="s">
        <v>58</v>
      </c>
      <c r="E527" s="39" t="s">
        <v>5</v>
      </c>
    </row>
    <row r="528" spans="1:5" ht="25.5">
      <c r="A528" s="35" t="s">
        <v>59</v>
      </c>
      <c r="E528" s="40" t="s">
        <v>2410</v>
      </c>
    </row>
    <row r="529" spans="1:5" ht="38.25">
      <c r="A529" t="s">
        <v>60</v>
      </c>
      <c r="E529" s="39" t="s">
        <v>2411</v>
      </c>
    </row>
    <row r="530" spans="1:16" ht="12.75">
      <c r="A530" t="s">
        <v>52</v>
      </c>
      <c s="34" t="s">
        <v>167</v>
      </c>
      <c s="34" t="s">
        <v>2306</v>
      </c>
      <c s="35" t="s">
        <v>5</v>
      </c>
      <c s="6" t="s">
        <v>2307</v>
      </c>
      <c s="36" t="s">
        <v>80</v>
      </c>
      <c s="37">
        <v>89</v>
      </c>
      <c s="36">
        <v>0</v>
      </c>
      <c s="36">
        <f>ROUND(G530*H530,6)</f>
      </c>
      <c r="L530" s="38">
        <v>0</v>
      </c>
      <c s="32">
        <f>ROUND(ROUND(L530,2)*ROUND(G530,3),2)</f>
      </c>
      <c s="36" t="s">
        <v>57</v>
      </c>
      <c>
        <f>(M530*21)/100</f>
      </c>
      <c t="s">
        <v>27</v>
      </c>
    </row>
    <row r="531" spans="1:5" ht="12.75">
      <c r="A531" s="35" t="s">
        <v>58</v>
      </c>
      <c r="E531" s="39" t="s">
        <v>5</v>
      </c>
    </row>
    <row r="532" spans="1:5" ht="12.75">
      <c r="A532" s="35" t="s">
        <v>59</v>
      </c>
      <c r="E532" s="40" t="s">
        <v>2412</v>
      </c>
    </row>
    <row r="533" spans="1:5" ht="25.5">
      <c r="A533" t="s">
        <v>60</v>
      </c>
      <c r="E533" s="39" t="s">
        <v>2160</v>
      </c>
    </row>
    <row r="534" spans="1:16" ht="12.75">
      <c r="A534" t="s">
        <v>52</v>
      </c>
      <c s="34" t="s">
        <v>369</v>
      </c>
      <c s="34" t="s">
        <v>2308</v>
      </c>
      <c s="35" t="s">
        <v>5</v>
      </c>
      <c s="6" t="s">
        <v>2309</v>
      </c>
      <c s="36" t="s">
        <v>80</v>
      </c>
      <c s="37">
        <v>89</v>
      </c>
      <c s="36">
        <v>0</v>
      </c>
      <c s="36">
        <f>ROUND(G534*H534,6)</f>
      </c>
      <c r="L534" s="38">
        <v>0</v>
      </c>
      <c s="32">
        <f>ROUND(ROUND(L534,2)*ROUND(G534,3),2)</f>
      </c>
      <c s="36" t="s">
        <v>57</v>
      </c>
      <c>
        <f>(M534*21)/100</f>
      </c>
      <c t="s">
        <v>27</v>
      </c>
    </row>
    <row r="535" spans="1:5" ht="12.75">
      <c r="A535" s="35" t="s">
        <v>58</v>
      </c>
      <c r="E535" s="39" t="s">
        <v>5</v>
      </c>
    </row>
    <row r="536" spans="1:5" ht="12.75">
      <c r="A536" s="35" t="s">
        <v>59</v>
      </c>
      <c r="E536" s="40" t="s">
        <v>2412</v>
      </c>
    </row>
    <row r="537" spans="1:5" ht="38.25">
      <c r="A537" t="s">
        <v>60</v>
      </c>
      <c r="E537" s="39" t="s">
        <v>1911</v>
      </c>
    </row>
    <row r="538" spans="1:16" ht="12.75">
      <c r="A538" t="s">
        <v>52</v>
      </c>
      <c s="34" t="s">
        <v>376</v>
      </c>
      <c s="34" t="s">
        <v>1804</v>
      </c>
      <c s="35" t="s">
        <v>5</v>
      </c>
      <c s="6" t="s">
        <v>1805</v>
      </c>
      <c s="36" t="s">
        <v>80</v>
      </c>
      <c s="37">
        <v>25</v>
      </c>
      <c s="36">
        <v>0</v>
      </c>
      <c s="36">
        <f>ROUND(G538*H538,6)</f>
      </c>
      <c r="L538" s="38">
        <v>0</v>
      </c>
      <c s="32">
        <f>ROUND(ROUND(L538,2)*ROUND(G538,3),2)</f>
      </c>
      <c s="36" t="s">
        <v>57</v>
      </c>
      <c>
        <f>(M538*21)/100</f>
      </c>
      <c t="s">
        <v>27</v>
      </c>
    </row>
    <row r="539" spans="1:5" ht="12.75">
      <c r="A539" s="35" t="s">
        <v>58</v>
      </c>
      <c r="E539" s="39" t="s">
        <v>5</v>
      </c>
    </row>
    <row r="540" spans="1:5" ht="12.75">
      <c r="A540" s="35" t="s">
        <v>59</v>
      </c>
      <c r="E540" s="40" t="s">
        <v>2413</v>
      </c>
    </row>
    <row r="541" spans="1:5" ht="76.5">
      <c r="A541" t="s">
        <v>60</v>
      </c>
      <c r="E541" s="39" t="s">
        <v>1806</v>
      </c>
    </row>
    <row r="542" spans="1:16" ht="12.75">
      <c r="A542" t="s">
        <v>52</v>
      </c>
      <c s="34" t="s">
        <v>379</v>
      </c>
      <c s="34" t="s">
        <v>1989</v>
      </c>
      <c s="35" t="s">
        <v>5</v>
      </c>
      <c s="6" t="s">
        <v>1990</v>
      </c>
      <c s="36" t="s">
        <v>56</v>
      </c>
      <c s="37">
        <v>18</v>
      </c>
      <c s="36">
        <v>0</v>
      </c>
      <c s="36">
        <f>ROUND(G542*H542,6)</f>
      </c>
      <c r="L542" s="38">
        <v>0</v>
      </c>
      <c s="32">
        <f>ROUND(ROUND(L542,2)*ROUND(G542,3),2)</f>
      </c>
      <c s="36" t="s">
        <v>57</v>
      </c>
      <c>
        <f>(M542*21)/100</f>
      </c>
      <c t="s">
        <v>27</v>
      </c>
    </row>
    <row r="543" spans="1:5" ht="12.75">
      <c r="A543" s="35" t="s">
        <v>58</v>
      </c>
      <c r="E543" s="39" t="s">
        <v>5</v>
      </c>
    </row>
    <row r="544" spans="1:5" ht="12.75">
      <c r="A544" s="35" t="s">
        <v>59</v>
      </c>
      <c r="E544" s="40" t="s">
        <v>2414</v>
      </c>
    </row>
    <row r="545" spans="1:5" ht="102">
      <c r="A545" t="s">
        <v>60</v>
      </c>
      <c r="E545" s="39" t="s">
        <v>1508</v>
      </c>
    </row>
    <row r="546" spans="1:16" ht="12.75">
      <c r="A546" t="s">
        <v>52</v>
      </c>
      <c s="34" t="s">
        <v>382</v>
      </c>
      <c s="34" t="s">
        <v>1506</v>
      </c>
      <c s="35" t="s">
        <v>5</v>
      </c>
      <c s="6" t="s">
        <v>1507</v>
      </c>
      <c s="36" t="s">
        <v>56</v>
      </c>
      <c s="37">
        <v>4</v>
      </c>
      <c s="36">
        <v>0</v>
      </c>
      <c s="36">
        <f>ROUND(G546*H546,6)</f>
      </c>
      <c r="L546" s="38">
        <v>0</v>
      </c>
      <c s="32">
        <f>ROUND(ROUND(L546,2)*ROUND(G546,3),2)</f>
      </c>
      <c s="36" t="s">
        <v>57</v>
      </c>
      <c>
        <f>(M546*21)/100</f>
      </c>
      <c t="s">
        <v>27</v>
      </c>
    </row>
    <row r="547" spans="1:5" ht="12.75">
      <c r="A547" s="35" t="s">
        <v>58</v>
      </c>
      <c r="E547" s="39" t="s">
        <v>5</v>
      </c>
    </row>
    <row r="548" spans="1:5" ht="12.75">
      <c r="A548" s="35" t="s">
        <v>59</v>
      </c>
      <c r="E548" s="40" t="s">
        <v>2415</v>
      </c>
    </row>
    <row r="549" spans="1:5" ht="102">
      <c r="A549" t="s">
        <v>60</v>
      </c>
      <c r="E549" s="39" t="s">
        <v>1508</v>
      </c>
    </row>
    <row r="550" spans="1:13" ht="12.75">
      <c r="A550" t="s">
        <v>49</v>
      </c>
      <c r="C550" s="31" t="s">
        <v>367</v>
      </c>
      <c r="E550" s="33" t="s">
        <v>368</v>
      </c>
      <c r="J550" s="32">
        <f>0</f>
      </c>
      <c s="32">
        <f>0</f>
      </c>
      <c s="32">
        <f>0+L551+L555+L559</f>
      </c>
      <c s="32">
        <f>0+M551+M555+M559</f>
      </c>
    </row>
    <row r="551" spans="1:16" ht="25.5">
      <c r="A551" t="s">
        <v>52</v>
      </c>
      <c s="34" t="s">
        <v>108</v>
      </c>
      <c s="34" t="s">
        <v>1512</v>
      </c>
      <c s="35" t="s">
        <v>371</v>
      </c>
      <c s="6" t="s">
        <v>1513</v>
      </c>
      <c s="36" t="s">
        <v>373</v>
      </c>
      <c s="37">
        <v>2813.4</v>
      </c>
      <c s="36">
        <v>0</v>
      </c>
      <c s="36">
        <f>ROUND(G551*H551,6)</f>
      </c>
      <c r="L551" s="38">
        <v>0</v>
      </c>
      <c s="32">
        <f>ROUND(ROUND(L551,2)*ROUND(G551,3),2)</f>
      </c>
      <c s="36" t="s">
        <v>350</v>
      </c>
      <c>
        <f>(M551*21)/100</f>
      </c>
      <c t="s">
        <v>27</v>
      </c>
    </row>
    <row r="552" spans="1:5" ht="12.75">
      <c r="A552" s="35" t="s">
        <v>58</v>
      </c>
      <c r="E552" s="39" t="s">
        <v>374</v>
      </c>
    </row>
    <row r="553" spans="1:5" ht="12.75">
      <c r="A553" s="35" t="s">
        <v>59</v>
      </c>
      <c r="E553" s="40" t="s">
        <v>2416</v>
      </c>
    </row>
    <row r="554" spans="1:5" ht="165.75">
      <c r="A554" t="s">
        <v>60</v>
      </c>
      <c r="E554" s="39" t="s">
        <v>375</v>
      </c>
    </row>
    <row r="555" spans="1:16" ht="25.5">
      <c r="A555" t="s">
        <v>52</v>
      </c>
      <c s="34" t="s">
        <v>388</v>
      </c>
      <c s="34" t="s">
        <v>1826</v>
      </c>
      <c s="35" t="s">
        <v>371</v>
      </c>
      <c s="6" t="s">
        <v>1827</v>
      </c>
      <c s="36" t="s">
        <v>373</v>
      </c>
      <c s="37">
        <v>64.331</v>
      </c>
      <c s="36">
        <v>0</v>
      </c>
      <c s="36">
        <f>ROUND(G555*H555,6)</f>
      </c>
      <c r="L555" s="38">
        <v>0</v>
      </c>
      <c s="32">
        <f>ROUND(ROUND(L555,2)*ROUND(G555,3),2)</f>
      </c>
      <c s="36" t="s">
        <v>350</v>
      </c>
      <c>
        <f>(M555*21)/100</f>
      </c>
      <c t="s">
        <v>27</v>
      </c>
    </row>
    <row r="556" spans="1:5" ht="12.75">
      <c r="A556" s="35" t="s">
        <v>58</v>
      </c>
      <c r="E556" s="39" t="s">
        <v>374</v>
      </c>
    </row>
    <row r="557" spans="1:5" ht="12.75">
      <c r="A557" s="35" t="s">
        <v>59</v>
      </c>
      <c r="E557" s="40" t="s">
        <v>2417</v>
      </c>
    </row>
    <row r="558" spans="1:5" ht="165.75">
      <c r="A558" t="s">
        <v>60</v>
      </c>
      <c r="E558" s="39" t="s">
        <v>375</v>
      </c>
    </row>
    <row r="559" spans="1:16" ht="25.5">
      <c r="A559" t="s">
        <v>52</v>
      </c>
      <c s="34" t="s">
        <v>391</v>
      </c>
      <c s="34" t="s">
        <v>377</v>
      </c>
      <c s="35" t="s">
        <v>371</v>
      </c>
      <c s="6" t="s">
        <v>378</v>
      </c>
      <c s="36" t="s">
        <v>373</v>
      </c>
      <c s="37">
        <v>69.55</v>
      </c>
      <c s="36">
        <v>0</v>
      </c>
      <c s="36">
        <f>ROUND(G559*H559,6)</f>
      </c>
      <c r="L559" s="38">
        <v>0</v>
      </c>
      <c s="32">
        <f>ROUND(ROUND(L559,2)*ROUND(G559,3),2)</f>
      </c>
      <c s="36" t="s">
        <v>350</v>
      </c>
      <c>
        <f>(M559*21)/100</f>
      </c>
      <c t="s">
        <v>27</v>
      </c>
    </row>
    <row r="560" spans="1:5" ht="12.75">
      <c r="A560" s="35" t="s">
        <v>58</v>
      </c>
      <c r="E560" s="39" t="s">
        <v>374</v>
      </c>
    </row>
    <row r="561" spans="1:5" ht="12.75">
      <c r="A561" s="35" t="s">
        <v>59</v>
      </c>
      <c r="E561" s="40" t="s">
        <v>2418</v>
      </c>
    </row>
    <row r="562" spans="1:5" ht="165.75">
      <c r="A562" t="s">
        <v>60</v>
      </c>
      <c r="E562" s="39" t="s">
        <v>375</v>
      </c>
    </row>
    <row r="563" spans="1:13" ht="12.75">
      <c r="A563" t="s">
        <v>46</v>
      </c>
      <c r="C563" s="31" t="s">
        <v>2419</v>
      </c>
      <c r="E563" s="33" t="s">
        <v>2420</v>
      </c>
      <c r="J563" s="32">
        <f>0+J564+J581+J594+J603</f>
      </c>
      <c s="32">
        <f>0+K564+K581+K594+K603</f>
      </c>
      <c s="32">
        <f>0+L564+L581+L594+L603</f>
      </c>
      <c s="32">
        <f>0+M564+M581+M594+M603</f>
      </c>
    </row>
    <row r="564" spans="1:13" ht="12.75">
      <c r="A564" t="s">
        <v>49</v>
      </c>
      <c r="C564" s="31" t="s">
        <v>53</v>
      </c>
      <c r="E564" s="33" t="s">
        <v>406</v>
      </c>
      <c r="J564" s="32">
        <f>0</f>
      </c>
      <c s="32">
        <f>0</f>
      </c>
      <c s="32">
        <f>0+L565+L569+L573+L577</f>
      </c>
      <c s="32">
        <f>0+M565+M569+M573+M577</f>
      </c>
    </row>
    <row r="565" spans="1:16" ht="12.75">
      <c r="A565" t="s">
        <v>52</v>
      </c>
      <c s="34" t="s">
        <v>53</v>
      </c>
      <c s="34" t="s">
        <v>2421</v>
      </c>
      <c s="35" t="s">
        <v>5</v>
      </c>
      <c s="6" t="s">
        <v>2422</v>
      </c>
      <c s="36" t="s">
        <v>56</v>
      </c>
      <c s="37">
        <v>12</v>
      </c>
      <c s="36">
        <v>0</v>
      </c>
      <c s="36">
        <f>ROUND(G565*H565,6)</f>
      </c>
      <c r="L565" s="38">
        <v>0</v>
      </c>
      <c s="32">
        <f>ROUND(ROUND(L565,2)*ROUND(G565,3),2)</f>
      </c>
      <c s="36" t="s">
        <v>57</v>
      </c>
      <c>
        <f>(M565*21)/100</f>
      </c>
      <c t="s">
        <v>27</v>
      </c>
    </row>
    <row r="566" spans="1:5" ht="12.75">
      <c r="A566" s="35" t="s">
        <v>58</v>
      </c>
      <c r="E566" s="39" t="s">
        <v>5</v>
      </c>
    </row>
    <row r="567" spans="1:5" ht="12.75">
      <c r="A567" s="35" t="s">
        <v>59</v>
      </c>
      <c r="E567" s="40" t="s">
        <v>2423</v>
      </c>
    </row>
    <row r="568" spans="1:5" ht="63.75">
      <c r="A568" t="s">
        <v>60</v>
      </c>
      <c r="E568" s="39" t="s">
        <v>2324</v>
      </c>
    </row>
    <row r="569" spans="1:16" ht="12.75">
      <c r="A569" t="s">
        <v>52</v>
      </c>
      <c s="34" t="s">
        <v>27</v>
      </c>
      <c s="34" t="s">
        <v>407</v>
      </c>
      <c s="35" t="s">
        <v>5</v>
      </c>
      <c s="6" t="s">
        <v>408</v>
      </c>
      <c s="36" t="s">
        <v>56</v>
      </c>
      <c s="37">
        <v>26.8</v>
      </c>
      <c s="36">
        <v>0</v>
      </c>
      <c s="36">
        <f>ROUND(G569*H569,6)</f>
      </c>
      <c r="L569" s="38">
        <v>0</v>
      </c>
      <c s="32">
        <f>ROUND(ROUND(L569,2)*ROUND(G569,3),2)</f>
      </c>
      <c s="36" t="s">
        <v>57</v>
      </c>
      <c>
        <f>(M569*21)/100</f>
      </c>
      <c t="s">
        <v>27</v>
      </c>
    </row>
    <row r="570" spans="1:5" ht="12.75">
      <c r="A570" s="35" t="s">
        <v>58</v>
      </c>
      <c r="E570" s="39" t="s">
        <v>5</v>
      </c>
    </row>
    <row r="571" spans="1:5" ht="12.75">
      <c r="A571" s="35" t="s">
        <v>59</v>
      </c>
      <c r="E571" s="40" t="s">
        <v>2424</v>
      </c>
    </row>
    <row r="572" spans="1:5" ht="344.25">
      <c r="A572" t="s">
        <v>60</v>
      </c>
      <c r="E572" s="39" t="s">
        <v>2337</v>
      </c>
    </row>
    <row r="573" spans="1:16" ht="12.75">
      <c r="A573" t="s">
        <v>52</v>
      </c>
      <c s="34" t="s">
        <v>26</v>
      </c>
      <c s="34" t="s">
        <v>1637</v>
      </c>
      <c s="35" t="s">
        <v>5</v>
      </c>
      <c s="6" t="s">
        <v>1638</v>
      </c>
      <c s="36" t="s">
        <v>56</v>
      </c>
      <c s="37">
        <v>26.8</v>
      </c>
      <c s="36">
        <v>0</v>
      </c>
      <c s="36">
        <f>ROUND(G573*H573,6)</f>
      </c>
      <c r="L573" s="38">
        <v>0</v>
      </c>
      <c s="32">
        <f>ROUND(ROUND(L573,2)*ROUND(G573,3),2)</f>
      </c>
      <c s="36" t="s">
        <v>57</v>
      </c>
      <c>
        <f>(M573*21)/100</f>
      </c>
      <c t="s">
        <v>27</v>
      </c>
    </row>
    <row r="574" spans="1:5" ht="12.75">
      <c r="A574" s="35" t="s">
        <v>58</v>
      </c>
      <c r="E574" s="39" t="s">
        <v>5</v>
      </c>
    </row>
    <row r="575" spans="1:5" ht="12.75">
      <c r="A575" s="35" t="s">
        <v>59</v>
      </c>
      <c r="E575" s="40" t="s">
        <v>2425</v>
      </c>
    </row>
    <row r="576" spans="1:5" ht="191.25">
      <c r="A576" t="s">
        <v>60</v>
      </c>
      <c r="E576" s="39" t="s">
        <v>2084</v>
      </c>
    </row>
    <row r="577" spans="1:16" ht="12.75">
      <c r="A577" t="s">
        <v>52</v>
      </c>
      <c s="34" t="s">
        <v>70</v>
      </c>
      <c s="34" t="s">
        <v>1557</v>
      </c>
      <c s="35" t="s">
        <v>5</v>
      </c>
      <c s="6" t="s">
        <v>1558</v>
      </c>
      <c s="36" t="s">
        <v>73</v>
      </c>
      <c s="37">
        <v>970</v>
      </c>
      <c s="36">
        <v>0</v>
      </c>
      <c s="36">
        <f>ROUND(G577*H577,6)</f>
      </c>
      <c r="L577" s="38">
        <v>0</v>
      </c>
      <c s="32">
        <f>ROUND(ROUND(L577,2)*ROUND(G577,3),2)</f>
      </c>
      <c s="36" t="s">
        <v>57</v>
      </c>
      <c>
        <f>(M577*21)/100</f>
      </c>
      <c t="s">
        <v>27</v>
      </c>
    </row>
    <row r="578" spans="1:5" ht="12.75">
      <c r="A578" s="35" t="s">
        <v>58</v>
      </c>
      <c r="E578" s="39" t="s">
        <v>5</v>
      </c>
    </row>
    <row r="579" spans="1:5" ht="12.75">
      <c r="A579" s="35" t="s">
        <v>59</v>
      </c>
      <c r="E579" s="40" t="s">
        <v>2426</v>
      </c>
    </row>
    <row r="580" spans="1:5" ht="38.25">
      <c r="A580" t="s">
        <v>60</v>
      </c>
      <c r="E580" s="39" t="s">
        <v>2094</v>
      </c>
    </row>
    <row r="581" spans="1:13" ht="12.75">
      <c r="A581" t="s">
        <v>49</v>
      </c>
      <c r="C581" s="31" t="s">
        <v>110</v>
      </c>
      <c r="E581" s="33" t="s">
        <v>1007</v>
      </c>
      <c r="J581" s="32">
        <f>0</f>
      </c>
      <c s="32">
        <f>0</f>
      </c>
      <c s="32">
        <f>0+L582+L586+L590</f>
      </c>
      <c s="32">
        <f>0+M582+M586+M590</f>
      </c>
    </row>
    <row r="582" spans="1:16" ht="12.75">
      <c r="A582" t="s">
        <v>52</v>
      </c>
      <c s="34" t="s">
        <v>110</v>
      </c>
      <c s="34" t="s">
        <v>1723</v>
      </c>
      <c s="35" t="s">
        <v>5</v>
      </c>
      <c s="6" t="s">
        <v>1724</v>
      </c>
      <c s="36" t="s">
        <v>56</v>
      </c>
      <c s="37">
        <v>18.6</v>
      </c>
      <c s="36">
        <v>0</v>
      </c>
      <c s="36">
        <f>ROUND(G582*H582,6)</f>
      </c>
      <c r="L582" s="38">
        <v>0</v>
      </c>
      <c s="32">
        <f>ROUND(ROUND(L582,2)*ROUND(G582,3),2)</f>
      </c>
      <c s="36" t="s">
        <v>57</v>
      </c>
      <c>
        <f>(M582*21)/100</f>
      </c>
      <c t="s">
        <v>27</v>
      </c>
    </row>
    <row r="583" spans="1:5" ht="12.75">
      <c r="A583" s="35" t="s">
        <v>58</v>
      </c>
      <c r="E583" s="39" t="s">
        <v>5</v>
      </c>
    </row>
    <row r="584" spans="1:5" ht="25.5">
      <c r="A584" s="35" t="s">
        <v>59</v>
      </c>
      <c r="E584" s="40" t="s">
        <v>2427</v>
      </c>
    </row>
    <row r="585" spans="1:5" ht="51">
      <c r="A585" t="s">
        <v>60</v>
      </c>
      <c r="E585" s="39" t="s">
        <v>1726</v>
      </c>
    </row>
    <row r="586" spans="1:16" ht="12.75">
      <c r="A586" t="s">
        <v>52</v>
      </c>
      <c s="34" t="s">
        <v>115</v>
      </c>
      <c s="34" t="s">
        <v>2267</v>
      </c>
      <c s="35" t="s">
        <v>5</v>
      </c>
      <c s="6" t="s">
        <v>2268</v>
      </c>
      <c s="36" t="s">
        <v>73</v>
      </c>
      <c s="37">
        <v>90</v>
      </c>
      <c s="36">
        <v>0</v>
      </c>
      <c s="36">
        <f>ROUND(G586*H586,6)</f>
      </c>
      <c r="L586" s="38">
        <v>0</v>
      </c>
      <c s="32">
        <f>ROUND(ROUND(L586,2)*ROUND(G586,3),2)</f>
      </c>
      <c s="36" t="s">
        <v>57</v>
      </c>
      <c>
        <f>(M586*21)/100</f>
      </c>
      <c t="s">
        <v>27</v>
      </c>
    </row>
    <row r="587" spans="1:5" ht="12.75">
      <c r="A587" s="35" t="s">
        <v>58</v>
      </c>
      <c r="E587" s="39" t="s">
        <v>5</v>
      </c>
    </row>
    <row r="588" spans="1:5" ht="12.75">
      <c r="A588" s="35" t="s">
        <v>59</v>
      </c>
      <c r="E588" s="40" t="s">
        <v>2428</v>
      </c>
    </row>
    <row r="589" spans="1:5" ht="51">
      <c r="A589" t="s">
        <v>60</v>
      </c>
      <c r="E589" s="39" t="s">
        <v>1726</v>
      </c>
    </row>
    <row r="590" spans="1:16" ht="12.75">
      <c r="A590" t="s">
        <v>52</v>
      </c>
      <c s="34" t="s">
        <v>75</v>
      </c>
      <c s="34" t="s">
        <v>2429</v>
      </c>
      <c s="35" t="s">
        <v>5</v>
      </c>
      <c s="6" t="s">
        <v>2430</v>
      </c>
      <c s="36" t="s">
        <v>73</v>
      </c>
      <c s="37">
        <v>970</v>
      </c>
      <c s="36">
        <v>0</v>
      </c>
      <c s="36">
        <f>ROUND(G590*H590,6)</f>
      </c>
      <c r="L590" s="38">
        <v>0</v>
      </c>
      <c s="32">
        <f>ROUND(ROUND(L590,2)*ROUND(G590,3),2)</f>
      </c>
      <c s="36" t="s">
        <v>57</v>
      </c>
      <c>
        <f>(M590*21)/100</f>
      </c>
      <c t="s">
        <v>27</v>
      </c>
    </row>
    <row r="591" spans="1:5" ht="12.75">
      <c r="A591" s="35" t="s">
        <v>58</v>
      </c>
      <c r="E591" s="39" t="s">
        <v>5</v>
      </c>
    </row>
    <row r="592" spans="1:5" ht="25.5">
      <c r="A592" s="35" t="s">
        <v>59</v>
      </c>
      <c r="E592" s="40" t="s">
        <v>2431</v>
      </c>
    </row>
    <row r="593" spans="1:5" ht="89.25">
      <c r="A593" t="s">
        <v>60</v>
      </c>
      <c r="E593" s="39" t="s">
        <v>2432</v>
      </c>
    </row>
    <row r="594" spans="1:13" ht="12.75">
      <c r="A594" t="s">
        <v>49</v>
      </c>
      <c r="C594" s="31" t="s">
        <v>126</v>
      </c>
      <c r="E594" s="33" t="s">
        <v>1436</v>
      </c>
      <c r="J594" s="32">
        <f>0</f>
      </c>
      <c s="32">
        <f>0</f>
      </c>
      <c s="32">
        <f>0+L595+L599</f>
      </c>
      <c s="32">
        <f>0+M595+M599</f>
      </c>
    </row>
    <row r="595" spans="1:16" ht="12.75">
      <c r="A595" t="s">
        <v>52</v>
      </c>
      <c s="34" t="s">
        <v>122</v>
      </c>
      <c s="34" t="s">
        <v>2302</v>
      </c>
      <c s="35" t="s">
        <v>5</v>
      </c>
      <c s="6" t="s">
        <v>2303</v>
      </c>
      <c s="36" t="s">
        <v>80</v>
      </c>
      <c s="37">
        <v>268</v>
      </c>
      <c s="36">
        <v>0</v>
      </c>
      <c s="36">
        <f>ROUND(G595*H595,6)</f>
      </c>
      <c r="L595" s="38">
        <v>0</v>
      </c>
      <c s="32">
        <f>ROUND(ROUND(L595,2)*ROUND(G595,3),2)</f>
      </c>
      <c s="36" t="s">
        <v>57</v>
      </c>
      <c>
        <f>(M595*21)/100</f>
      </c>
      <c t="s">
        <v>27</v>
      </c>
    </row>
    <row r="596" spans="1:5" ht="12.75">
      <c r="A596" s="35" t="s">
        <v>58</v>
      </c>
      <c r="E596" s="39" t="s">
        <v>5</v>
      </c>
    </row>
    <row r="597" spans="1:5" ht="25.5">
      <c r="A597" s="35" t="s">
        <v>59</v>
      </c>
      <c r="E597" s="40" t="s">
        <v>2433</v>
      </c>
    </row>
    <row r="598" spans="1:5" ht="38.25">
      <c r="A598" t="s">
        <v>60</v>
      </c>
      <c r="E598" s="39" t="s">
        <v>2405</v>
      </c>
    </row>
    <row r="599" spans="1:16" ht="12.75">
      <c r="A599" t="s">
        <v>52</v>
      </c>
      <c s="34" t="s">
        <v>126</v>
      </c>
      <c s="34" t="s">
        <v>2434</v>
      </c>
      <c s="35" t="s">
        <v>5</v>
      </c>
      <c s="6" t="s">
        <v>2435</v>
      </c>
      <c s="36" t="s">
        <v>80</v>
      </c>
      <c s="37">
        <v>25</v>
      </c>
      <c s="36">
        <v>0</v>
      </c>
      <c s="36">
        <f>ROUND(G599*H599,6)</f>
      </c>
      <c r="L599" s="38">
        <v>0</v>
      </c>
      <c s="32">
        <f>ROUND(ROUND(L599,2)*ROUND(G599,3),2)</f>
      </c>
      <c s="36" t="s">
        <v>57</v>
      </c>
      <c>
        <f>(M599*21)/100</f>
      </c>
      <c t="s">
        <v>27</v>
      </c>
    </row>
    <row r="600" spans="1:5" ht="12.75">
      <c r="A600" s="35" t="s">
        <v>58</v>
      </c>
      <c r="E600" s="39" t="s">
        <v>5</v>
      </c>
    </row>
    <row r="601" spans="1:5" ht="25.5">
      <c r="A601" s="35" t="s">
        <v>59</v>
      </c>
      <c r="E601" s="40" t="s">
        <v>2436</v>
      </c>
    </row>
    <row r="602" spans="1:5" ht="63.75">
      <c r="A602" t="s">
        <v>60</v>
      </c>
      <c r="E602" s="39" t="s">
        <v>2437</v>
      </c>
    </row>
    <row r="603" spans="1:13" ht="12.75">
      <c r="A603" t="s">
        <v>49</v>
      </c>
      <c r="C603" s="31" t="s">
        <v>367</v>
      </c>
      <c r="E603" s="33" t="s">
        <v>368</v>
      </c>
      <c r="J603" s="32">
        <f>0</f>
      </c>
      <c s="32">
        <f>0</f>
      </c>
      <c s="32">
        <f>0+L604</f>
      </c>
      <c s="32">
        <f>0+M604</f>
      </c>
    </row>
    <row r="604" spans="1:16" ht="25.5">
      <c r="A604" t="s">
        <v>52</v>
      </c>
      <c s="34" t="s">
        <v>130</v>
      </c>
      <c s="34" t="s">
        <v>1512</v>
      </c>
      <c s="35" t="s">
        <v>371</v>
      </c>
      <c s="6" t="s">
        <v>1513</v>
      </c>
      <c s="36" t="s">
        <v>373</v>
      </c>
      <c s="37">
        <v>48.24</v>
      </c>
      <c s="36">
        <v>0</v>
      </c>
      <c s="36">
        <f>ROUND(G604*H604,6)</f>
      </c>
      <c r="L604" s="38">
        <v>0</v>
      </c>
      <c s="32">
        <f>ROUND(ROUND(L604,2)*ROUND(G604,3),2)</f>
      </c>
      <c s="36" t="s">
        <v>350</v>
      </c>
      <c>
        <f>(M604*21)/100</f>
      </c>
      <c t="s">
        <v>27</v>
      </c>
    </row>
    <row r="605" spans="1:5" ht="12.75">
      <c r="A605" s="35" t="s">
        <v>58</v>
      </c>
      <c r="E605" s="39" t="s">
        <v>374</v>
      </c>
    </row>
    <row r="606" spans="1:5" ht="12.75">
      <c r="A606" s="35" t="s">
        <v>59</v>
      </c>
      <c r="E606" s="40" t="s">
        <v>2438</v>
      </c>
    </row>
    <row r="607" spans="1:5" ht="165.75">
      <c r="A607" t="s">
        <v>60</v>
      </c>
      <c r="E607"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2441</v>
      </c>
      <c r="E8" s="30" t="s">
        <v>2440</v>
      </c>
      <c r="J8" s="29">
        <f>0+J9</f>
      </c>
      <c s="29">
        <f>0+K9</f>
      </c>
      <c s="29">
        <f>0+L9</f>
      </c>
      <c s="29">
        <f>0+M9</f>
      </c>
    </row>
    <row r="9" spans="1:13" ht="12.75">
      <c r="A9" t="s">
        <v>46</v>
      </c>
      <c r="C9" s="31" t="s">
        <v>2442</v>
      </c>
      <c r="E9" s="33" t="s">
        <v>2443</v>
      </c>
      <c r="J9" s="32">
        <f>0+J10+J75+J100+J117+J122+J135+J188+J193+J198</f>
      </c>
      <c s="32">
        <f>0+K10+K75+K100+K117+K122+K135+K188+K193+K198</f>
      </c>
      <c s="32">
        <f>0+L10+L75+L100+L117+L122+L135+L188+L193+L198</f>
      </c>
      <c s="32">
        <f>0+M10+M75+M100+M117+M122+M135+M188+M193+M198</f>
      </c>
    </row>
    <row r="10" spans="1:13" ht="12.75">
      <c r="A10" t="s">
        <v>49</v>
      </c>
      <c r="C10" s="31" t="s">
        <v>53</v>
      </c>
      <c r="E10" s="33" t="s">
        <v>406</v>
      </c>
      <c r="J10" s="32">
        <f>0</f>
      </c>
      <c s="32">
        <f>0</f>
      </c>
      <c s="32">
        <f>0+L11+L15+L19+L23+L27+L31+L35+L39+L43+L47+L51+L55+L59+L63+L67+L71</f>
      </c>
      <c s="32">
        <f>0+M11+M15+M19+M23+M27+M31+M35+M39+M43+M47+M51+M55+M59+M63+M67+M71</f>
      </c>
    </row>
    <row r="11" spans="1:16" ht="12.75">
      <c r="A11" t="s">
        <v>52</v>
      </c>
      <c s="34" t="s">
        <v>53</v>
      </c>
      <c s="34" t="s">
        <v>2444</v>
      </c>
      <c s="35" t="s">
        <v>5</v>
      </c>
      <c s="6" t="s">
        <v>2445</v>
      </c>
      <c s="36" t="s">
        <v>373</v>
      </c>
      <c s="37">
        <v>406.046</v>
      </c>
      <c s="36">
        <v>1</v>
      </c>
      <c s="36">
        <f>ROUND(G11*H11,6)</f>
      </c>
      <c r="L11" s="38">
        <v>0</v>
      </c>
      <c s="32">
        <f>ROUND(ROUND(L11,2)*ROUND(G11,3),2)</f>
      </c>
      <c s="36" t="s">
        <v>2446</v>
      </c>
      <c>
        <f>(M11*21)/100</f>
      </c>
      <c t="s">
        <v>27</v>
      </c>
    </row>
    <row r="12" spans="1:5" ht="12.75">
      <c r="A12" s="35" t="s">
        <v>58</v>
      </c>
      <c r="E12" s="39" t="s">
        <v>2445</v>
      </c>
    </row>
    <row r="13" spans="1:5" ht="63.75">
      <c r="A13" s="35" t="s">
        <v>59</v>
      </c>
      <c r="E13" s="40" t="s">
        <v>2447</v>
      </c>
    </row>
    <row r="14" spans="1:5" ht="12.75">
      <c r="A14" t="s">
        <v>60</v>
      </c>
      <c r="E14" s="39" t="s">
        <v>5</v>
      </c>
    </row>
    <row r="15" spans="1:16" ht="12.75">
      <c r="A15" t="s">
        <v>52</v>
      </c>
      <c s="34" t="s">
        <v>27</v>
      </c>
      <c s="34" t="s">
        <v>2448</v>
      </c>
      <c s="35" t="s">
        <v>5</v>
      </c>
      <c s="6" t="s">
        <v>2449</v>
      </c>
      <c s="36" t="s">
        <v>73</v>
      </c>
      <c s="37">
        <v>93</v>
      </c>
      <c s="36">
        <v>0</v>
      </c>
      <c s="36">
        <f>ROUND(G15*H15,6)</f>
      </c>
      <c r="L15" s="38">
        <v>0</v>
      </c>
      <c s="32">
        <f>ROUND(ROUND(L15,2)*ROUND(G15,3),2)</f>
      </c>
      <c s="36" t="s">
        <v>2446</v>
      </c>
      <c>
        <f>(M15*21)/100</f>
      </c>
      <c t="s">
        <v>27</v>
      </c>
    </row>
    <row r="16" spans="1:5" ht="38.25">
      <c r="A16" s="35" t="s">
        <v>58</v>
      </c>
      <c r="E16" s="39" t="s">
        <v>2450</v>
      </c>
    </row>
    <row r="17" spans="1:5" ht="114.75">
      <c r="A17" s="35" t="s">
        <v>59</v>
      </c>
      <c r="E17" s="40" t="s">
        <v>2451</v>
      </c>
    </row>
    <row r="18" spans="1:5" ht="191.25">
      <c r="A18" t="s">
        <v>60</v>
      </c>
      <c r="E18" s="39" t="s">
        <v>2452</v>
      </c>
    </row>
    <row r="19" spans="1:16" ht="12.75">
      <c r="A19" t="s">
        <v>52</v>
      </c>
      <c s="34" t="s">
        <v>26</v>
      </c>
      <c s="34" t="s">
        <v>2453</v>
      </c>
      <c s="35" t="s">
        <v>5</v>
      </c>
      <c s="6" t="s">
        <v>2454</v>
      </c>
      <c s="36" t="s">
        <v>310</v>
      </c>
      <c s="37">
        <v>2400</v>
      </c>
      <c s="36">
        <v>3E-05</v>
      </c>
      <c s="36">
        <f>ROUND(G19*H19,6)</f>
      </c>
      <c r="L19" s="38">
        <v>0</v>
      </c>
      <c s="32">
        <f>ROUND(ROUND(L19,2)*ROUND(G19,3),2)</f>
      </c>
      <c s="36" t="s">
        <v>2446</v>
      </c>
      <c>
        <f>(M19*21)/100</f>
      </c>
      <c t="s">
        <v>27</v>
      </c>
    </row>
    <row r="20" spans="1:5" ht="25.5">
      <c r="A20" s="35" t="s">
        <v>58</v>
      </c>
      <c r="E20" s="39" t="s">
        <v>2455</v>
      </c>
    </row>
    <row r="21" spans="1:5" ht="51">
      <c r="A21" s="35" t="s">
        <v>59</v>
      </c>
      <c r="E21" s="40" t="s">
        <v>2456</v>
      </c>
    </row>
    <row r="22" spans="1:5" ht="318.75">
      <c r="A22" t="s">
        <v>60</v>
      </c>
      <c r="E22" s="39" t="s">
        <v>2457</v>
      </c>
    </row>
    <row r="23" spans="1:16" ht="25.5">
      <c r="A23" t="s">
        <v>52</v>
      </c>
      <c s="34" t="s">
        <v>70</v>
      </c>
      <c s="34" t="s">
        <v>2458</v>
      </c>
      <c s="35" t="s">
        <v>5</v>
      </c>
      <c s="6" t="s">
        <v>2459</v>
      </c>
      <c s="36" t="s">
        <v>56</v>
      </c>
      <c s="37">
        <v>625.852</v>
      </c>
      <c s="36">
        <v>0</v>
      </c>
      <c s="36">
        <f>ROUND(G23*H23,6)</f>
      </c>
      <c r="L23" s="38">
        <v>0</v>
      </c>
      <c s="32">
        <f>ROUND(ROUND(L23,2)*ROUND(G23,3),2)</f>
      </c>
      <c s="36" t="s">
        <v>2446</v>
      </c>
      <c>
        <f>(M23*21)/100</f>
      </c>
      <c t="s">
        <v>27</v>
      </c>
    </row>
    <row r="24" spans="1:5" ht="38.25">
      <c r="A24" s="35" t="s">
        <v>58</v>
      </c>
      <c r="E24" s="39" t="s">
        <v>2460</v>
      </c>
    </row>
    <row r="25" spans="1:5" ht="409.5">
      <c r="A25" s="35" t="s">
        <v>59</v>
      </c>
      <c r="E25" s="40" t="s">
        <v>2461</v>
      </c>
    </row>
    <row r="26" spans="1:5" ht="38.25">
      <c r="A26" t="s">
        <v>60</v>
      </c>
      <c r="E26" s="39" t="s">
        <v>2462</v>
      </c>
    </row>
    <row r="27" spans="1:16" ht="25.5">
      <c r="A27" t="s">
        <v>52</v>
      </c>
      <c s="34" t="s">
        <v>110</v>
      </c>
      <c s="34" t="s">
        <v>2463</v>
      </c>
      <c s="35" t="s">
        <v>5</v>
      </c>
      <c s="6" t="s">
        <v>2464</v>
      </c>
      <c s="36" t="s">
        <v>56</v>
      </c>
      <c s="37">
        <v>369.991</v>
      </c>
      <c s="36">
        <v>0</v>
      </c>
      <c s="36">
        <f>ROUND(G27*H27,6)</f>
      </c>
      <c r="L27" s="38">
        <v>0</v>
      </c>
      <c s="32">
        <f>ROUND(ROUND(L27,2)*ROUND(G27,3),2)</f>
      </c>
      <c s="36" t="s">
        <v>2446</v>
      </c>
      <c>
        <f>(M27*21)/100</f>
      </c>
      <c t="s">
        <v>27</v>
      </c>
    </row>
    <row r="28" spans="1:5" ht="25.5">
      <c r="A28" s="35" t="s">
        <v>58</v>
      </c>
      <c r="E28" s="39" t="s">
        <v>2465</v>
      </c>
    </row>
    <row r="29" spans="1:5" ht="242.25">
      <c r="A29" s="35" t="s">
        <v>59</v>
      </c>
      <c r="E29" s="40" t="s">
        <v>2466</v>
      </c>
    </row>
    <row r="30" spans="1:5" ht="89.25">
      <c r="A30" t="s">
        <v>60</v>
      </c>
      <c r="E30" s="39" t="s">
        <v>2467</v>
      </c>
    </row>
    <row r="31" spans="1:16" ht="12.75">
      <c r="A31" t="s">
        <v>52</v>
      </c>
      <c s="34" t="s">
        <v>115</v>
      </c>
      <c s="34" t="s">
        <v>2468</v>
      </c>
      <c s="35" t="s">
        <v>5</v>
      </c>
      <c s="6" t="s">
        <v>2469</v>
      </c>
      <c s="36" t="s">
        <v>73</v>
      </c>
      <c s="37">
        <v>1246.356</v>
      </c>
      <c s="36">
        <v>0.00084</v>
      </c>
      <c s="36">
        <f>ROUND(G31*H31,6)</f>
      </c>
      <c r="L31" s="38">
        <v>0</v>
      </c>
      <c s="32">
        <f>ROUND(ROUND(L31,2)*ROUND(G31,3),2)</f>
      </c>
      <c s="36" t="s">
        <v>2446</v>
      </c>
      <c>
        <f>(M31*21)/100</f>
      </c>
      <c t="s">
        <v>27</v>
      </c>
    </row>
    <row r="32" spans="1:5" ht="25.5">
      <c r="A32" s="35" t="s">
        <v>58</v>
      </c>
      <c r="E32" s="39" t="s">
        <v>2470</v>
      </c>
    </row>
    <row r="33" spans="1:5" ht="409.5">
      <c r="A33" s="35" t="s">
        <v>59</v>
      </c>
      <c r="E33" s="40" t="s">
        <v>2471</v>
      </c>
    </row>
    <row r="34" spans="1:5" ht="178.5">
      <c r="A34" t="s">
        <v>60</v>
      </c>
      <c r="E34" s="39" t="s">
        <v>2472</v>
      </c>
    </row>
    <row r="35" spans="1:16" ht="12.75">
      <c r="A35" t="s">
        <v>52</v>
      </c>
      <c s="34" t="s">
        <v>75</v>
      </c>
      <c s="34" t="s">
        <v>2473</v>
      </c>
      <c s="35" t="s">
        <v>5</v>
      </c>
      <c s="6" t="s">
        <v>2474</v>
      </c>
      <c s="36" t="s">
        <v>73</v>
      </c>
      <c s="37">
        <v>1246.356</v>
      </c>
      <c s="36">
        <v>0</v>
      </c>
      <c s="36">
        <f>ROUND(G35*H35,6)</f>
      </c>
      <c r="L35" s="38">
        <v>0</v>
      </c>
      <c s="32">
        <f>ROUND(ROUND(L35,2)*ROUND(G35,3),2)</f>
      </c>
      <c s="36" t="s">
        <v>2446</v>
      </c>
      <c>
        <f>(M35*21)/100</f>
      </c>
      <c t="s">
        <v>27</v>
      </c>
    </row>
    <row r="36" spans="1:5" ht="25.5">
      <c r="A36" s="35" t="s">
        <v>58</v>
      </c>
      <c r="E36" s="39" t="s">
        <v>2475</v>
      </c>
    </row>
    <row r="37" spans="1:5" ht="12.75">
      <c r="A37" s="35" t="s">
        <v>59</v>
      </c>
      <c r="E37" s="40" t="s">
        <v>5</v>
      </c>
    </row>
    <row r="38" spans="1:5" ht="12.75">
      <c r="A38" t="s">
        <v>60</v>
      </c>
      <c r="E38" s="39" t="s">
        <v>5</v>
      </c>
    </row>
    <row r="39" spans="1:16" ht="12.75">
      <c r="A39" t="s">
        <v>52</v>
      </c>
      <c s="34" t="s">
        <v>122</v>
      </c>
      <c s="34" t="s">
        <v>2476</v>
      </c>
      <c s="35" t="s">
        <v>5</v>
      </c>
      <c s="6" t="s">
        <v>2477</v>
      </c>
      <c s="36" t="s">
        <v>56</v>
      </c>
      <c s="37">
        <v>995.843</v>
      </c>
      <c s="36">
        <v>0</v>
      </c>
      <c s="36">
        <f>ROUND(G39*H39,6)</f>
      </c>
      <c r="L39" s="38">
        <v>0</v>
      </c>
      <c s="32">
        <f>ROUND(ROUND(L39,2)*ROUND(G39,3),2)</f>
      </c>
      <c s="36" t="s">
        <v>2446</v>
      </c>
      <c>
        <f>(M39*21)/100</f>
      </c>
      <c t="s">
        <v>27</v>
      </c>
    </row>
    <row r="40" spans="1:5" ht="25.5">
      <c r="A40" s="35" t="s">
        <v>58</v>
      </c>
      <c r="E40" s="39" t="s">
        <v>2478</v>
      </c>
    </row>
    <row r="41" spans="1:5" ht="63.75">
      <c r="A41" s="35" t="s">
        <v>59</v>
      </c>
      <c r="E41" s="40" t="s">
        <v>2479</v>
      </c>
    </row>
    <row r="42" spans="1:5" ht="51">
      <c r="A42" t="s">
        <v>60</v>
      </c>
      <c r="E42" s="39" t="s">
        <v>2480</v>
      </c>
    </row>
    <row r="43" spans="1:16" ht="25.5">
      <c r="A43" t="s">
        <v>52</v>
      </c>
      <c s="34" t="s">
        <v>126</v>
      </c>
      <c s="34" t="s">
        <v>2481</v>
      </c>
      <c s="35" t="s">
        <v>5</v>
      </c>
      <c s="6" t="s">
        <v>2482</v>
      </c>
      <c s="36" t="s">
        <v>56</v>
      </c>
      <c s="37">
        <v>1277.105</v>
      </c>
      <c s="36">
        <v>0</v>
      </c>
      <c s="36">
        <f>ROUND(G43*H43,6)</f>
      </c>
      <c r="L43" s="38">
        <v>0</v>
      </c>
      <c s="32">
        <f>ROUND(ROUND(L43,2)*ROUND(G43,3),2)</f>
      </c>
      <c s="36" t="s">
        <v>2446</v>
      </c>
      <c>
        <f>(M43*21)/100</f>
      </c>
      <c t="s">
        <v>27</v>
      </c>
    </row>
    <row r="44" spans="1:5" ht="38.25">
      <c r="A44" s="35" t="s">
        <v>58</v>
      </c>
      <c r="E44" s="39" t="s">
        <v>2483</v>
      </c>
    </row>
    <row r="45" spans="1:5" ht="76.5">
      <c r="A45" s="35" t="s">
        <v>59</v>
      </c>
      <c r="E45" s="40" t="s">
        <v>2484</v>
      </c>
    </row>
    <row r="46" spans="1:5" ht="63.75">
      <c r="A46" t="s">
        <v>60</v>
      </c>
      <c r="E46" s="39" t="s">
        <v>2485</v>
      </c>
    </row>
    <row r="47" spans="1:16" ht="12.75">
      <c r="A47" t="s">
        <v>52</v>
      </c>
      <c s="34" t="s">
        <v>130</v>
      </c>
      <c s="34" t="s">
        <v>2486</v>
      </c>
      <c s="35" t="s">
        <v>5</v>
      </c>
      <c s="6" t="s">
        <v>2487</v>
      </c>
      <c s="36" t="s">
        <v>56</v>
      </c>
      <c s="37">
        <v>995.843</v>
      </c>
      <c s="36">
        <v>0</v>
      </c>
      <c s="36">
        <f>ROUND(G47*H47,6)</f>
      </c>
      <c r="L47" s="38">
        <v>0</v>
      </c>
      <c s="32">
        <f>ROUND(ROUND(L47,2)*ROUND(G47,3),2)</f>
      </c>
      <c s="36" t="s">
        <v>2446</v>
      </c>
      <c>
        <f>(M47*21)/100</f>
      </c>
      <c t="s">
        <v>27</v>
      </c>
    </row>
    <row r="48" spans="1:5" ht="25.5">
      <c r="A48" s="35" t="s">
        <v>58</v>
      </c>
      <c r="E48" s="39" t="s">
        <v>2488</v>
      </c>
    </row>
    <row r="49" spans="1:5" ht="63.75">
      <c r="A49" s="35" t="s">
        <v>59</v>
      </c>
      <c r="E49" s="40" t="s">
        <v>2489</v>
      </c>
    </row>
    <row r="50" spans="1:5" ht="140.25">
      <c r="A50" t="s">
        <v>60</v>
      </c>
      <c r="E50" s="39" t="s">
        <v>2490</v>
      </c>
    </row>
    <row r="51" spans="1:16" ht="12.75">
      <c r="A51" t="s">
        <v>52</v>
      </c>
      <c s="34" t="s">
        <v>134</v>
      </c>
      <c s="34" t="s">
        <v>2491</v>
      </c>
      <c s="35" t="s">
        <v>5</v>
      </c>
      <c s="6" t="s">
        <v>2492</v>
      </c>
      <c s="36" t="s">
        <v>56</v>
      </c>
      <c s="37">
        <v>995.843</v>
      </c>
      <c s="36">
        <v>0</v>
      </c>
      <c s="36">
        <f>ROUND(G51*H51,6)</f>
      </c>
      <c r="L51" s="38">
        <v>0</v>
      </c>
      <c s="32">
        <f>ROUND(ROUND(L51,2)*ROUND(G51,3),2)</f>
      </c>
      <c s="36" t="s">
        <v>2446</v>
      </c>
      <c>
        <f>(M51*21)/100</f>
      </c>
      <c t="s">
        <v>27</v>
      </c>
    </row>
    <row r="52" spans="1:5" ht="25.5">
      <c r="A52" s="35" t="s">
        <v>58</v>
      </c>
      <c r="E52" s="39" t="s">
        <v>2493</v>
      </c>
    </row>
    <row r="53" spans="1:5" ht="63.75">
      <c r="A53" s="35" t="s">
        <v>59</v>
      </c>
      <c r="E53" s="40" t="s">
        <v>2494</v>
      </c>
    </row>
    <row r="54" spans="1:5" ht="153">
      <c r="A54" t="s">
        <v>60</v>
      </c>
      <c r="E54" s="39" t="s">
        <v>2495</v>
      </c>
    </row>
    <row r="55" spans="1:16" ht="12.75">
      <c r="A55" t="s">
        <v>52</v>
      </c>
      <c s="34" t="s">
        <v>138</v>
      </c>
      <c s="34" t="s">
        <v>2496</v>
      </c>
      <c s="35" t="s">
        <v>5</v>
      </c>
      <c s="6" t="s">
        <v>2497</v>
      </c>
      <c s="36" t="s">
        <v>56</v>
      </c>
      <c s="37">
        <v>506.843</v>
      </c>
      <c s="36">
        <v>0</v>
      </c>
      <c s="36">
        <f>ROUND(G55*H55,6)</f>
      </c>
      <c r="L55" s="38">
        <v>0</v>
      </c>
      <c s="32">
        <f>ROUND(ROUND(L55,2)*ROUND(G55,3),2)</f>
      </c>
      <c s="36" t="s">
        <v>2446</v>
      </c>
      <c>
        <f>(M55*21)/100</f>
      </c>
      <c t="s">
        <v>27</v>
      </c>
    </row>
    <row r="56" spans="1:5" ht="25.5">
      <c r="A56" s="35" t="s">
        <v>58</v>
      </c>
      <c r="E56" s="39" t="s">
        <v>2498</v>
      </c>
    </row>
    <row r="57" spans="1:5" ht="409.5">
      <c r="A57" s="35" t="s">
        <v>59</v>
      </c>
      <c r="E57" s="40" t="s">
        <v>2499</v>
      </c>
    </row>
    <row r="58" spans="1:5" ht="242.25">
      <c r="A58" t="s">
        <v>60</v>
      </c>
      <c r="E58" s="39" t="s">
        <v>2500</v>
      </c>
    </row>
    <row r="59" spans="1:16" ht="12.75">
      <c r="A59" t="s">
        <v>52</v>
      </c>
      <c s="34" t="s">
        <v>143</v>
      </c>
      <c s="34" t="s">
        <v>2501</v>
      </c>
      <c s="35" t="s">
        <v>5</v>
      </c>
      <c s="6" t="s">
        <v>2502</v>
      </c>
      <c s="36" t="s">
        <v>56</v>
      </c>
      <c s="37">
        <v>180.63</v>
      </c>
      <c s="36">
        <v>0</v>
      </c>
      <c s="36">
        <f>ROUND(G59*H59,6)</f>
      </c>
      <c r="L59" s="38">
        <v>0</v>
      </c>
      <c s="32">
        <f>ROUND(ROUND(L59,2)*ROUND(G59,3),2)</f>
      </c>
      <c s="36" t="s">
        <v>2446</v>
      </c>
      <c>
        <f>(M59*21)/100</f>
      </c>
      <c t="s">
        <v>27</v>
      </c>
    </row>
    <row r="60" spans="1:5" ht="38.25">
      <c r="A60" s="35" t="s">
        <v>58</v>
      </c>
      <c r="E60" s="39" t="s">
        <v>2503</v>
      </c>
    </row>
    <row r="61" spans="1:5" ht="409.5">
      <c r="A61" s="35" t="s">
        <v>59</v>
      </c>
      <c r="E61" s="40" t="s">
        <v>2504</v>
      </c>
    </row>
    <row r="62" spans="1:5" ht="127.5">
      <c r="A62" t="s">
        <v>60</v>
      </c>
      <c r="E62" s="39" t="s">
        <v>2505</v>
      </c>
    </row>
    <row r="63" spans="1:16" ht="12.75">
      <c r="A63" t="s">
        <v>52</v>
      </c>
      <c s="34" t="s">
        <v>189</v>
      </c>
      <c s="34" t="s">
        <v>2506</v>
      </c>
      <c s="35" t="s">
        <v>5</v>
      </c>
      <c s="6" t="s">
        <v>2507</v>
      </c>
      <c s="36" t="s">
        <v>373</v>
      </c>
      <c s="37">
        <v>325.134</v>
      </c>
      <c s="36">
        <v>1</v>
      </c>
      <c s="36">
        <f>ROUND(G63*H63,6)</f>
      </c>
      <c r="L63" s="38">
        <v>0</v>
      </c>
      <c s="32">
        <f>ROUND(ROUND(L63,2)*ROUND(G63,3),2)</f>
      </c>
      <c s="36" t="s">
        <v>2446</v>
      </c>
      <c>
        <f>(M63*21)/100</f>
      </c>
      <c t="s">
        <v>27</v>
      </c>
    </row>
    <row r="64" spans="1:5" ht="12.75">
      <c r="A64" s="35" t="s">
        <v>58</v>
      </c>
      <c r="E64" s="39" t="s">
        <v>2507</v>
      </c>
    </row>
    <row r="65" spans="1:5" ht="63.75">
      <c r="A65" s="35" t="s">
        <v>59</v>
      </c>
      <c r="E65" s="40" t="s">
        <v>2508</v>
      </c>
    </row>
    <row r="66" spans="1:5" ht="12.75">
      <c r="A66" t="s">
        <v>60</v>
      </c>
      <c r="E66" s="39" t="s">
        <v>5</v>
      </c>
    </row>
    <row r="67" spans="1:16" ht="12.75">
      <c r="A67" t="s">
        <v>52</v>
      </c>
      <c s="34" t="s">
        <v>193</v>
      </c>
      <c s="34" t="s">
        <v>2509</v>
      </c>
      <c s="35" t="s">
        <v>5</v>
      </c>
      <c s="6" t="s">
        <v>2510</v>
      </c>
      <c s="36" t="s">
        <v>373</v>
      </c>
      <c s="37">
        <v>506.272</v>
      </c>
      <c s="36">
        <v>1</v>
      </c>
      <c s="36">
        <f>ROUND(G67*H67,6)</f>
      </c>
      <c r="L67" s="38">
        <v>0</v>
      </c>
      <c s="32">
        <f>ROUND(ROUND(L67,2)*ROUND(G67,3),2)</f>
      </c>
      <c s="36" t="s">
        <v>2446</v>
      </c>
      <c>
        <f>(M67*21)/100</f>
      </c>
      <c t="s">
        <v>27</v>
      </c>
    </row>
    <row r="68" spans="1:5" ht="12.75">
      <c r="A68" s="35" t="s">
        <v>58</v>
      </c>
      <c r="E68" s="39" t="s">
        <v>2510</v>
      </c>
    </row>
    <row r="69" spans="1:5" ht="63.75">
      <c r="A69" s="35" t="s">
        <v>59</v>
      </c>
      <c r="E69" s="40" t="s">
        <v>2511</v>
      </c>
    </row>
    <row r="70" spans="1:5" ht="12.75">
      <c r="A70" t="s">
        <v>60</v>
      </c>
      <c r="E70" s="39" t="s">
        <v>5</v>
      </c>
    </row>
    <row r="71" spans="1:16" ht="25.5">
      <c r="A71" t="s">
        <v>52</v>
      </c>
      <c s="34" t="s">
        <v>228</v>
      </c>
      <c s="34" t="s">
        <v>2512</v>
      </c>
      <c s="35" t="s">
        <v>5</v>
      </c>
      <c s="6" t="s">
        <v>2513</v>
      </c>
      <c s="36" t="s">
        <v>73</v>
      </c>
      <c s="37">
        <v>93</v>
      </c>
      <c s="36">
        <v>0</v>
      </c>
      <c s="36">
        <f>ROUND(G71*H71,6)</f>
      </c>
      <c r="L71" s="38">
        <v>0</v>
      </c>
      <c s="32">
        <f>ROUND(ROUND(L71,2)*ROUND(G71,3),2)</f>
      </c>
      <c s="36" t="s">
        <v>2446</v>
      </c>
      <c>
        <f>(M71*21)/100</f>
      </c>
      <c t="s">
        <v>27</v>
      </c>
    </row>
    <row r="72" spans="1:5" ht="51">
      <c r="A72" s="35" t="s">
        <v>58</v>
      </c>
      <c r="E72" s="39" t="s">
        <v>2514</v>
      </c>
    </row>
    <row r="73" spans="1:5" ht="12.75">
      <c r="A73" s="35" t="s">
        <v>59</v>
      </c>
      <c r="E73" s="40" t="s">
        <v>5</v>
      </c>
    </row>
    <row r="74" spans="1:5" ht="76.5">
      <c r="A74" t="s">
        <v>60</v>
      </c>
      <c r="E74" s="39" t="s">
        <v>2515</v>
      </c>
    </row>
    <row r="75" spans="1:13" ht="12.75">
      <c r="A75" t="s">
        <v>49</v>
      </c>
      <c r="C75" s="31" t="s">
        <v>27</v>
      </c>
      <c r="E75" s="33" t="s">
        <v>2257</v>
      </c>
      <c r="J75" s="32">
        <f>0</f>
      </c>
      <c s="32">
        <f>0</f>
      </c>
      <c s="32">
        <f>0+L76+L80+L84+L88+L92+L96</f>
      </c>
      <c s="32">
        <f>0+M76+M80+M84+M88+M92+M96</f>
      </c>
    </row>
    <row r="76" spans="1:16" ht="12.75">
      <c r="A76" t="s">
        <v>52</v>
      </c>
      <c s="34" t="s">
        <v>147</v>
      </c>
      <c s="34" t="s">
        <v>2516</v>
      </c>
      <c s="35" t="s">
        <v>5</v>
      </c>
      <c s="6" t="s">
        <v>2517</v>
      </c>
      <c s="36" t="s">
        <v>73</v>
      </c>
      <c s="37">
        <v>456.95</v>
      </c>
      <c s="36">
        <v>0.0001</v>
      </c>
      <c s="36">
        <f>ROUND(G76*H76,6)</f>
      </c>
      <c r="L76" s="38">
        <v>0</v>
      </c>
      <c s="32">
        <f>ROUND(ROUND(L76,2)*ROUND(G76,3),2)</f>
      </c>
      <c s="36" t="s">
        <v>2446</v>
      </c>
      <c>
        <f>(M76*21)/100</f>
      </c>
      <c t="s">
        <v>27</v>
      </c>
    </row>
    <row r="77" spans="1:5" ht="25.5">
      <c r="A77" s="35" t="s">
        <v>58</v>
      </c>
      <c r="E77" s="39" t="s">
        <v>2518</v>
      </c>
    </row>
    <row r="78" spans="1:5" ht="409.5">
      <c r="A78" s="35" t="s">
        <v>59</v>
      </c>
      <c r="E78" s="40" t="s">
        <v>2519</v>
      </c>
    </row>
    <row r="79" spans="1:5" ht="76.5">
      <c r="A79" t="s">
        <v>60</v>
      </c>
      <c r="E79" s="39" t="s">
        <v>2520</v>
      </c>
    </row>
    <row r="80" spans="1:16" ht="12.75">
      <c r="A80" t="s">
        <v>52</v>
      </c>
      <c s="34" t="s">
        <v>151</v>
      </c>
      <c s="34" t="s">
        <v>2521</v>
      </c>
      <c s="35" t="s">
        <v>5</v>
      </c>
      <c s="6" t="s">
        <v>2522</v>
      </c>
      <c s="36" t="s">
        <v>56</v>
      </c>
      <c s="37">
        <v>42.007</v>
      </c>
      <c s="36">
        <v>1.98</v>
      </c>
      <c s="36">
        <f>ROUND(G80*H80,6)</f>
      </c>
      <c r="L80" s="38">
        <v>0</v>
      </c>
      <c s="32">
        <f>ROUND(ROUND(L80,2)*ROUND(G80,3),2)</f>
      </c>
      <c s="36" t="s">
        <v>2446</v>
      </c>
      <c>
        <f>(M80*21)/100</f>
      </c>
      <c t="s">
        <v>27</v>
      </c>
    </row>
    <row r="81" spans="1:5" ht="25.5">
      <c r="A81" s="35" t="s">
        <v>58</v>
      </c>
      <c r="E81" s="39" t="s">
        <v>2523</v>
      </c>
    </row>
    <row r="82" spans="1:5" ht="409.5">
      <c r="A82" s="35" t="s">
        <v>59</v>
      </c>
      <c r="E82" s="40" t="s">
        <v>2524</v>
      </c>
    </row>
    <row r="83" spans="1:5" ht="51">
      <c r="A83" t="s">
        <v>60</v>
      </c>
      <c r="E83" s="39" t="s">
        <v>2525</v>
      </c>
    </row>
    <row r="84" spans="1:16" ht="12.75">
      <c r="A84" t="s">
        <v>52</v>
      </c>
      <c s="34" t="s">
        <v>155</v>
      </c>
      <c s="34" t="s">
        <v>2526</v>
      </c>
      <c s="35" t="s">
        <v>5</v>
      </c>
      <c s="6" t="s">
        <v>2527</v>
      </c>
      <c s="36" t="s">
        <v>56</v>
      </c>
      <c s="37">
        <v>1.094</v>
      </c>
      <c s="36">
        <v>2.25634</v>
      </c>
      <c s="36">
        <f>ROUND(G84*H84,6)</f>
      </c>
      <c r="L84" s="38">
        <v>0</v>
      </c>
      <c s="32">
        <f>ROUND(ROUND(L84,2)*ROUND(G84,3),2)</f>
      </c>
      <c s="36" t="s">
        <v>2446</v>
      </c>
      <c>
        <f>(M84*21)/100</f>
      </c>
      <c t="s">
        <v>27</v>
      </c>
    </row>
    <row r="85" spans="1:5" ht="25.5">
      <c r="A85" s="35" t="s">
        <v>58</v>
      </c>
      <c r="E85" s="39" t="s">
        <v>2528</v>
      </c>
    </row>
    <row r="86" spans="1:5" ht="89.25">
      <c r="A86" s="35" t="s">
        <v>59</v>
      </c>
      <c r="E86" s="40" t="s">
        <v>2529</v>
      </c>
    </row>
    <row r="87" spans="1:5" ht="153">
      <c r="A87" t="s">
        <v>60</v>
      </c>
      <c r="E87" s="39" t="s">
        <v>2530</v>
      </c>
    </row>
    <row r="88" spans="1:16" ht="12.75">
      <c r="A88" t="s">
        <v>52</v>
      </c>
      <c s="34" t="s">
        <v>77</v>
      </c>
      <c s="34" t="s">
        <v>2531</v>
      </c>
      <c s="35" t="s">
        <v>5</v>
      </c>
      <c s="6" t="s">
        <v>2532</v>
      </c>
      <c s="36" t="s">
        <v>373</v>
      </c>
      <c s="37">
        <v>0.048</v>
      </c>
      <c s="36">
        <v>1.06277</v>
      </c>
      <c s="36">
        <f>ROUND(G88*H88,6)</f>
      </c>
      <c r="L88" s="38">
        <v>0</v>
      </c>
      <c s="32">
        <f>ROUND(ROUND(L88,2)*ROUND(G88,3),2)</f>
      </c>
      <c s="36" t="s">
        <v>2446</v>
      </c>
      <c>
        <f>(M88*21)/100</f>
      </c>
      <c t="s">
        <v>27</v>
      </c>
    </row>
    <row r="89" spans="1:5" ht="12.75">
      <c r="A89" s="35" t="s">
        <v>58</v>
      </c>
      <c r="E89" s="39" t="s">
        <v>2533</v>
      </c>
    </row>
    <row r="90" spans="1:5" ht="89.25">
      <c r="A90" s="35" t="s">
        <v>59</v>
      </c>
      <c r="E90" s="40" t="s">
        <v>2534</v>
      </c>
    </row>
    <row r="91" spans="1:5" ht="25.5">
      <c r="A91" t="s">
        <v>60</v>
      </c>
      <c r="E91" s="39" t="s">
        <v>2535</v>
      </c>
    </row>
    <row r="92" spans="1:16" ht="12.75">
      <c r="A92" t="s">
        <v>52</v>
      </c>
      <c s="34" t="s">
        <v>82</v>
      </c>
      <c s="34" t="s">
        <v>2536</v>
      </c>
      <c s="35" t="s">
        <v>5</v>
      </c>
      <c s="6" t="s">
        <v>2537</v>
      </c>
      <c s="36" t="s">
        <v>56</v>
      </c>
      <c s="37">
        <v>8.97</v>
      </c>
      <c s="36">
        <v>2.25634</v>
      </c>
      <c s="36">
        <f>ROUND(G92*H92,6)</f>
      </c>
      <c r="L92" s="38">
        <v>0</v>
      </c>
      <c s="32">
        <f>ROUND(ROUND(L92,2)*ROUND(G92,3),2)</f>
      </c>
      <c s="36" t="s">
        <v>2446</v>
      </c>
      <c>
        <f>(M92*21)/100</f>
      </c>
      <c t="s">
        <v>27</v>
      </c>
    </row>
    <row r="93" spans="1:5" ht="12.75">
      <c r="A93" s="35" t="s">
        <v>58</v>
      </c>
      <c r="E93" s="39" t="s">
        <v>2538</v>
      </c>
    </row>
    <row r="94" spans="1:5" ht="153">
      <c r="A94" s="35" t="s">
        <v>59</v>
      </c>
      <c r="E94" s="40" t="s">
        <v>2539</v>
      </c>
    </row>
    <row r="95" spans="1:5" ht="89.25">
      <c r="A95" t="s">
        <v>60</v>
      </c>
      <c r="E95" s="39" t="s">
        <v>2540</v>
      </c>
    </row>
    <row r="96" spans="1:16" ht="12.75">
      <c r="A96" t="s">
        <v>52</v>
      </c>
      <c s="34" t="s">
        <v>159</v>
      </c>
      <c s="34" t="s">
        <v>2541</v>
      </c>
      <c s="35" t="s">
        <v>5</v>
      </c>
      <c s="6" t="s">
        <v>2542</v>
      </c>
      <c s="36" t="s">
        <v>73</v>
      </c>
      <c s="37">
        <v>525.493</v>
      </c>
      <c s="36">
        <v>0.0003</v>
      </c>
      <c s="36">
        <f>ROUND(G96*H96,6)</f>
      </c>
      <c r="L96" s="38">
        <v>0</v>
      </c>
      <c s="32">
        <f>ROUND(ROUND(L96,2)*ROUND(G96,3),2)</f>
      </c>
      <c s="36" t="s">
        <v>2446</v>
      </c>
      <c>
        <f>(M96*21)/100</f>
      </c>
      <c t="s">
        <v>27</v>
      </c>
    </row>
    <row r="97" spans="1:5" ht="12.75">
      <c r="A97" s="35" t="s">
        <v>58</v>
      </c>
      <c r="E97" s="39" t="s">
        <v>2542</v>
      </c>
    </row>
    <row r="98" spans="1:5" ht="12.75">
      <c r="A98" s="35" t="s">
        <v>59</v>
      </c>
      <c r="E98" s="40" t="s">
        <v>5</v>
      </c>
    </row>
    <row r="99" spans="1:5" ht="12.75">
      <c r="A99" t="s">
        <v>60</v>
      </c>
      <c r="E99" s="39" t="s">
        <v>5</v>
      </c>
    </row>
    <row r="100" spans="1:13" ht="12.75">
      <c r="A100" t="s">
        <v>49</v>
      </c>
      <c r="C100" s="31" t="s">
        <v>26</v>
      </c>
      <c r="E100" s="33" t="s">
        <v>2543</v>
      </c>
      <c r="J100" s="32">
        <f>0</f>
      </c>
      <c s="32">
        <f>0</f>
      </c>
      <c s="32">
        <f>0+L101+L105+L109+L113</f>
      </c>
      <c s="32">
        <f>0+M101+M105+M109+M113</f>
      </c>
    </row>
    <row r="101" spans="1:16" ht="12.75">
      <c r="A101" t="s">
        <v>52</v>
      </c>
      <c s="34" t="s">
        <v>91</v>
      </c>
      <c s="34" t="s">
        <v>2544</v>
      </c>
      <c s="35" t="s">
        <v>5</v>
      </c>
      <c s="6" t="s">
        <v>2545</v>
      </c>
      <c s="36" t="s">
        <v>56</v>
      </c>
      <c s="37">
        <v>3.12</v>
      </c>
      <c s="36">
        <v>2.4533</v>
      </c>
      <c s="36">
        <f>ROUND(G101*H101,6)</f>
      </c>
      <c r="L101" s="38">
        <v>0</v>
      </c>
      <c s="32">
        <f>ROUND(ROUND(L101,2)*ROUND(G101,3),2)</f>
      </c>
      <c s="36" t="s">
        <v>2446</v>
      </c>
      <c>
        <f>(M101*21)/100</f>
      </c>
      <c t="s">
        <v>27</v>
      </c>
    </row>
    <row r="102" spans="1:5" ht="12.75">
      <c r="A102" s="35" t="s">
        <v>58</v>
      </c>
      <c r="E102" s="39" t="s">
        <v>2546</v>
      </c>
    </row>
    <row r="103" spans="1:5" ht="204">
      <c r="A103" s="35" t="s">
        <v>59</v>
      </c>
      <c r="E103" s="40" t="s">
        <v>2547</v>
      </c>
    </row>
    <row r="104" spans="1:5" ht="12.75">
      <c r="A104" t="s">
        <v>60</v>
      </c>
      <c r="E104" s="39" t="s">
        <v>5</v>
      </c>
    </row>
    <row r="105" spans="1:16" ht="12.75">
      <c r="A105" t="s">
        <v>52</v>
      </c>
      <c s="34" t="s">
        <v>96</v>
      </c>
      <c s="34" t="s">
        <v>2548</v>
      </c>
      <c s="35" t="s">
        <v>5</v>
      </c>
      <c s="6" t="s">
        <v>2549</v>
      </c>
      <c s="36" t="s">
        <v>73</v>
      </c>
      <c s="37">
        <v>41.58</v>
      </c>
      <c s="36">
        <v>0.00275</v>
      </c>
      <c s="36">
        <f>ROUND(G105*H105,6)</f>
      </c>
      <c r="L105" s="38">
        <v>0</v>
      </c>
      <c s="32">
        <f>ROUND(ROUND(L105,2)*ROUND(G105,3),2)</f>
      </c>
      <c s="36" t="s">
        <v>2446</v>
      </c>
      <c>
        <f>(M105*21)/100</f>
      </c>
      <c t="s">
        <v>27</v>
      </c>
    </row>
    <row r="106" spans="1:5" ht="12.75">
      <c r="A106" s="35" t="s">
        <v>58</v>
      </c>
      <c r="E106" s="39" t="s">
        <v>2550</v>
      </c>
    </row>
    <row r="107" spans="1:5" ht="191.25">
      <c r="A107" s="35" t="s">
        <v>59</v>
      </c>
      <c r="E107" s="40" t="s">
        <v>2551</v>
      </c>
    </row>
    <row r="108" spans="1:5" ht="114.75">
      <c r="A108" t="s">
        <v>60</v>
      </c>
      <c r="E108" s="39" t="s">
        <v>2552</v>
      </c>
    </row>
    <row r="109" spans="1:16" ht="12.75">
      <c r="A109" t="s">
        <v>52</v>
      </c>
      <c s="34" t="s">
        <v>181</v>
      </c>
      <c s="34" t="s">
        <v>2553</v>
      </c>
      <c s="35" t="s">
        <v>5</v>
      </c>
      <c s="6" t="s">
        <v>2554</v>
      </c>
      <c s="36" t="s">
        <v>73</v>
      </c>
      <c s="37">
        <v>41.58</v>
      </c>
      <c s="36">
        <v>0</v>
      </c>
      <c s="36">
        <f>ROUND(G109*H109,6)</f>
      </c>
      <c r="L109" s="38">
        <v>0</v>
      </c>
      <c s="32">
        <f>ROUND(ROUND(L109,2)*ROUND(G109,3),2)</f>
      </c>
      <c s="36" t="s">
        <v>2446</v>
      </c>
      <c>
        <f>(M109*21)/100</f>
      </c>
      <c t="s">
        <v>27</v>
      </c>
    </row>
    <row r="110" spans="1:5" ht="12.75">
      <c r="A110" s="35" t="s">
        <v>58</v>
      </c>
      <c r="E110" s="39" t="s">
        <v>2555</v>
      </c>
    </row>
    <row r="111" spans="1:5" ht="12.75">
      <c r="A111" s="35" t="s">
        <v>59</v>
      </c>
      <c r="E111" s="40" t="s">
        <v>5</v>
      </c>
    </row>
    <row r="112" spans="1:5" ht="114.75">
      <c r="A112" t="s">
        <v>60</v>
      </c>
      <c r="E112" s="39" t="s">
        <v>2552</v>
      </c>
    </row>
    <row r="113" spans="1:16" ht="12.75">
      <c r="A113" t="s">
        <v>52</v>
      </c>
      <c s="34" t="s">
        <v>186</v>
      </c>
      <c s="34" t="s">
        <v>2556</v>
      </c>
      <c s="35" t="s">
        <v>5</v>
      </c>
      <c s="6" t="s">
        <v>2557</v>
      </c>
      <c s="36" t="s">
        <v>373</v>
      </c>
      <c s="37">
        <v>0.312</v>
      </c>
      <c s="36">
        <v>1.04632</v>
      </c>
      <c s="36">
        <f>ROUND(G113*H113,6)</f>
      </c>
      <c r="L113" s="38">
        <v>0</v>
      </c>
      <c s="32">
        <f>ROUND(ROUND(L113,2)*ROUND(G113,3),2)</f>
      </c>
      <c s="36" t="s">
        <v>2446</v>
      </c>
      <c>
        <f>(M113*21)/100</f>
      </c>
      <c t="s">
        <v>27</v>
      </c>
    </row>
    <row r="114" spans="1:5" ht="25.5">
      <c r="A114" s="35" t="s">
        <v>58</v>
      </c>
      <c r="E114" s="39" t="s">
        <v>2558</v>
      </c>
    </row>
    <row r="115" spans="1:5" ht="51">
      <c r="A115" s="35" t="s">
        <v>59</v>
      </c>
      <c r="E115" s="40" t="s">
        <v>2559</v>
      </c>
    </row>
    <row r="116" spans="1:5" ht="12.75">
      <c r="A116" t="s">
        <v>60</v>
      </c>
      <c r="E116" s="39" t="s">
        <v>5</v>
      </c>
    </row>
    <row r="117" spans="1:13" ht="12.75">
      <c r="A117" t="s">
        <v>49</v>
      </c>
      <c r="C117" s="31" t="s">
        <v>110</v>
      </c>
      <c r="E117" s="33" t="s">
        <v>2266</v>
      </c>
      <c r="J117" s="32">
        <f>0</f>
      </c>
      <c s="32">
        <f>0</f>
      </c>
      <c s="32">
        <f>0+L118</f>
      </c>
      <c s="32">
        <f>0+M118</f>
      </c>
    </row>
    <row r="118" spans="1:16" ht="12.75">
      <c r="A118" t="s">
        <v>52</v>
      </c>
      <c s="34" t="s">
        <v>196</v>
      </c>
      <c s="34" t="s">
        <v>2560</v>
      </c>
      <c s="35" t="s">
        <v>5</v>
      </c>
      <c s="6" t="s">
        <v>2561</v>
      </c>
      <c s="36" t="s">
        <v>73</v>
      </c>
      <c s="37">
        <v>93</v>
      </c>
      <c s="36">
        <v>0.1837</v>
      </c>
      <c s="36">
        <f>ROUND(G118*H118,6)</f>
      </c>
      <c r="L118" s="38">
        <v>0</v>
      </c>
      <c s="32">
        <f>ROUND(ROUND(L118,2)*ROUND(G118,3),2)</f>
      </c>
      <c s="36" t="s">
        <v>2446</v>
      </c>
      <c>
        <f>(M118*21)/100</f>
      </c>
      <c t="s">
        <v>27</v>
      </c>
    </row>
    <row r="119" spans="1:5" ht="38.25">
      <c r="A119" s="35" t="s">
        <v>58</v>
      </c>
      <c r="E119" s="39" t="s">
        <v>2562</v>
      </c>
    </row>
    <row r="120" spans="1:5" ht="114.75">
      <c r="A120" s="35" t="s">
        <v>59</v>
      </c>
      <c r="E120" s="40" t="s">
        <v>2563</v>
      </c>
    </row>
    <row r="121" spans="1:5" ht="204">
      <c r="A121" t="s">
        <v>60</v>
      </c>
      <c r="E121" s="39" t="s">
        <v>2564</v>
      </c>
    </row>
    <row r="122" spans="1:13" ht="12.75">
      <c r="A122" t="s">
        <v>49</v>
      </c>
      <c r="C122" s="31" t="s">
        <v>115</v>
      </c>
      <c r="E122" s="33" t="s">
        <v>2565</v>
      </c>
      <c r="J122" s="32">
        <f>0</f>
      </c>
      <c s="32">
        <f>0</f>
      </c>
      <c s="32">
        <f>0+L123+L127+L131</f>
      </c>
      <c s="32">
        <f>0+M123+M127+M131</f>
      </c>
    </row>
    <row r="123" spans="1:16" ht="25.5">
      <c r="A123" t="s">
        <v>52</v>
      </c>
      <c s="34" t="s">
        <v>200</v>
      </c>
      <c s="34" t="s">
        <v>2566</v>
      </c>
      <c s="35" t="s">
        <v>5</v>
      </c>
      <c s="6" t="s">
        <v>2567</v>
      </c>
      <c s="36" t="s">
        <v>56</v>
      </c>
      <c s="37">
        <v>5.653</v>
      </c>
      <c s="36">
        <v>2.25634</v>
      </c>
      <c s="36">
        <f>ROUND(G123*H123,6)</f>
      </c>
      <c r="L123" s="38">
        <v>0</v>
      </c>
      <c s="32">
        <f>ROUND(ROUND(L123,2)*ROUND(G123,3),2)</f>
      </c>
      <c s="36" t="s">
        <v>2446</v>
      </c>
      <c>
        <f>(M123*21)/100</f>
      </c>
      <c t="s">
        <v>27</v>
      </c>
    </row>
    <row r="124" spans="1:5" ht="25.5">
      <c r="A124" s="35" t="s">
        <v>58</v>
      </c>
      <c r="E124" s="39" t="s">
        <v>2568</v>
      </c>
    </row>
    <row r="125" spans="1:5" ht="191.25">
      <c r="A125" s="35" t="s">
        <v>59</v>
      </c>
      <c r="E125" s="40" t="s">
        <v>2569</v>
      </c>
    </row>
    <row r="126" spans="1:5" ht="229.5">
      <c r="A126" t="s">
        <v>60</v>
      </c>
      <c r="E126" s="39" t="s">
        <v>2570</v>
      </c>
    </row>
    <row r="127" spans="1:16" ht="12.75">
      <c r="A127" t="s">
        <v>52</v>
      </c>
      <c s="34" t="s">
        <v>203</v>
      </c>
      <c s="34" t="s">
        <v>2571</v>
      </c>
      <c s="35" t="s">
        <v>5</v>
      </c>
      <c s="6" t="s">
        <v>2572</v>
      </c>
      <c s="36" t="s">
        <v>56</v>
      </c>
      <c s="37">
        <v>5.653</v>
      </c>
      <c s="36">
        <v>0</v>
      </c>
      <c s="36">
        <f>ROUND(G127*H127,6)</f>
      </c>
      <c r="L127" s="38">
        <v>0</v>
      </c>
      <c s="32">
        <f>ROUND(ROUND(L127,2)*ROUND(G127,3),2)</f>
      </c>
      <c s="36" t="s">
        <v>2446</v>
      </c>
      <c>
        <f>(M127*21)/100</f>
      </c>
      <c t="s">
        <v>27</v>
      </c>
    </row>
    <row r="128" spans="1:5" ht="25.5">
      <c r="A128" s="35" t="s">
        <v>58</v>
      </c>
      <c r="E128" s="39" t="s">
        <v>2573</v>
      </c>
    </row>
    <row r="129" spans="1:5" ht="12.75">
      <c r="A129" s="35" t="s">
        <v>59</v>
      </c>
      <c r="E129" s="40" t="s">
        <v>5</v>
      </c>
    </row>
    <row r="130" spans="1:5" ht="76.5">
      <c r="A130" t="s">
        <v>60</v>
      </c>
      <c r="E130" s="39" t="s">
        <v>2574</v>
      </c>
    </row>
    <row r="131" spans="1:16" ht="12.75">
      <c r="A131" t="s">
        <v>52</v>
      </c>
      <c s="34" t="s">
        <v>207</v>
      </c>
      <c s="34" t="s">
        <v>2575</v>
      </c>
      <c s="35" t="s">
        <v>5</v>
      </c>
      <c s="6" t="s">
        <v>2576</v>
      </c>
      <c s="36" t="s">
        <v>56</v>
      </c>
      <c s="37">
        <v>5.653</v>
      </c>
      <c s="36">
        <v>0</v>
      </c>
      <c s="36">
        <f>ROUND(G131*H131,6)</f>
      </c>
      <c r="L131" s="38">
        <v>0</v>
      </c>
      <c s="32">
        <f>ROUND(ROUND(L131,2)*ROUND(G131,3),2)</f>
      </c>
      <c s="36" t="s">
        <v>2446</v>
      </c>
      <c>
        <f>(M131*21)/100</f>
      </c>
      <c t="s">
        <v>27</v>
      </c>
    </row>
    <row r="132" spans="1:5" ht="25.5">
      <c r="A132" s="35" t="s">
        <v>58</v>
      </c>
      <c r="E132" s="39" t="s">
        <v>2577</v>
      </c>
    </row>
    <row r="133" spans="1:5" ht="12.75">
      <c r="A133" s="35" t="s">
        <v>59</v>
      </c>
      <c r="E133" s="40" t="s">
        <v>5</v>
      </c>
    </row>
    <row r="134" spans="1:5" ht="76.5">
      <c r="A134" t="s">
        <v>60</v>
      </c>
      <c r="E134" s="39" t="s">
        <v>2574</v>
      </c>
    </row>
    <row r="135" spans="1:13" ht="12.75">
      <c r="A135" t="s">
        <v>49</v>
      </c>
      <c r="C135" s="31" t="s">
        <v>122</v>
      </c>
      <c r="E135" s="33" t="s">
        <v>2277</v>
      </c>
      <c r="J135" s="32">
        <f>0</f>
      </c>
      <c s="32">
        <f>0</f>
      </c>
      <c s="32">
        <f>0+L136+L140+L144+L148+L152+L156+L160+L164+L168+L172+L176+L180+L184</f>
      </c>
      <c s="32">
        <f>0+M136+M140+M144+M148+M152+M156+M160+M164+M168+M172+M176+M180+M184</f>
      </c>
    </row>
    <row r="136" spans="1:16" ht="12.75">
      <c r="A136" t="s">
        <v>52</v>
      </c>
      <c s="34" t="s">
        <v>87</v>
      </c>
      <c s="34" t="s">
        <v>2578</v>
      </c>
      <c s="35" t="s">
        <v>5</v>
      </c>
      <c s="6" t="s">
        <v>2579</v>
      </c>
      <c s="36" t="s">
        <v>373</v>
      </c>
      <c s="37">
        <v>0.156</v>
      </c>
      <c s="36">
        <v>1.06277</v>
      </c>
      <c s="36">
        <f>ROUND(G136*H136,6)</f>
      </c>
      <c r="L136" s="38">
        <v>0</v>
      </c>
      <c s="32">
        <f>ROUND(ROUND(L136,2)*ROUND(G136,3),2)</f>
      </c>
      <c s="36" t="s">
        <v>2446</v>
      </c>
      <c>
        <f>(M136*21)/100</f>
      </c>
      <c t="s">
        <v>27</v>
      </c>
    </row>
    <row r="137" spans="1:5" ht="38.25">
      <c r="A137" s="35" t="s">
        <v>58</v>
      </c>
      <c r="E137" s="39" t="s">
        <v>2580</v>
      </c>
    </row>
    <row r="138" spans="1:5" ht="89.25">
      <c r="A138" s="35" t="s">
        <v>59</v>
      </c>
      <c r="E138" s="40" t="s">
        <v>2581</v>
      </c>
    </row>
    <row r="139" spans="1:5" ht="12.75">
      <c r="A139" t="s">
        <v>60</v>
      </c>
      <c r="E139" s="39" t="s">
        <v>5</v>
      </c>
    </row>
    <row r="140" spans="1:16" ht="25.5">
      <c r="A140" t="s">
        <v>52</v>
      </c>
      <c s="34" t="s">
        <v>210</v>
      </c>
      <c s="34" t="s">
        <v>2582</v>
      </c>
      <c s="35" t="s">
        <v>5</v>
      </c>
      <c s="6" t="s">
        <v>2583</v>
      </c>
      <c s="36" t="s">
        <v>56</v>
      </c>
      <c s="37">
        <v>3.326</v>
      </c>
      <c s="36">
        <v>0</v>
      </c>
      <c s="36">
        <f>ROUND(G140*H140,6)</f>
      </c>
      <c r="L140" s="38">
        <v>0</v>
      </c>
      <c s="32">
        <f>ROUND(ROUND(L140,2)*ROUND(G140,3),2)</f>
      </c>
      <c s="36" t="s">
        <v>2446</v>
      </c>
      <c>
        <f>(M140*21)/100</f>
      </c>
      <c t="s">
        <v>27</v>
      </c>
    </row>
    <row r="141" spans="1:5" ht="25.5">
      <c r="A141" s="35" t="s">
        <v>58</v>
      </c>
      <c r="E141" s="39" t="s">
        <v>2584</v>
      </c>
    </row>
    <row r="142" spans="1:5" ht="114.75">
      <c r="A142" s="35" t="s">
        <v>59</v>
      </c>
      <c r="E142" s="40" t="s">
        <v>2585</v>
      </c>
    </row>
    <row r="143" spans="1:5" ht="12.75">
      <c r="A143" t="s">
        <v>60</v>
      </c>
      <c r="E143" s="39" t="s">
        <v>5</v>
      </c>
    </row>
    <row r="144" spans="1:16" ht="25.5">
      <c r="A144" t="s">
        <v>52</v>
      </c>
      <c s="34" t="s">
        <v>215</v>
      </c>
      <c s="34" t="s">
        <v>2586</v>
      </c>
      <c s="35" t="s">
        <v>5</v>
      </c>
      <c s="6" t="s">
        <v>2587</v>
      </c>
      <c s="36" t="s">
        <v>56</v>
      </c>
      <c s="37">
        <v>10.4</v>
      </c>
      <c s="36">
        <v>2.25634</v>
      </c>
      <c s="36">
        <f>ROUND(G144*H144,6)</f>
      </c>
      <c r="L144" s="38">
        <v>0</v>
      </c>
      <c s="32">
        <f>ROUND(ROUND(L144,2)*ROUND(G144,3),2)</f>
      </c>
      <c s="36" t="s">
        <v>2446</v>
      </c>
      <c>
        <f>(M144*21)/100</f>
      </c>
      <c t="s">
        <v>27</v>
      </c>
    </row>
    <row r="145" spans="1:5" ht="25.5">
      <c r="A145" s="35" t="s">
        <v>58</v>
      </c>
      <c r="E145" s="39" t="s">
        <v>2588</v>
      </c>
    </row>
    <row r="146" spans="1:5" ht="409.5">
      <c r="A146" s="35" t="s">
        <v>59</v>
      </c>
      <c r="E146" s="40" t="s">
        <v>2589</v>
      </c>
    </row>
    <row r="147" spans="1:5" ht="12.75">
      <c r="A147" t="s">
        <v>60</v>
      </c>
      <c r="E147" s="39" t="s">
        <v>5</v>
      </c>
    </row>
    <row r="148" spans="1:16" ht="12.75">
      <c r="A148" t="s">
        <v>52</v>
      </c>
      <c s="34" t="s">
        <v>219</v>
      </c>
      <c s="34" t="s">
        <v>2590</v>
      </c>
      <c s="35" t="s">
        <v>5</v>
      </c>
      <c s="6" t="s">
        <v>2591</v>
      </c>
      <c s="36" t="s">
        <v>73</v>
      </c>
      <c s="37">
        <v>24.066</v>
      </c>
      <c s="36">
        <v>0.00402</v>
      </c>
      <c s="36">
        <f>ROUND(G148*H148,6)</f>
      </c>
      <c r="L148" s="38">
        <v>0</v>
      </c>
      <c s="32">
        <f>ROUND(ROUND(L148,2)*ROUND(G148,3),2)</f>
      </c>
      <c s="36" t="s">
        <v>2446</v>
      </c>
      <c>
        <f>(M148*21)/100</f>
      </c>
      <c t="s">
        <v>27</v>
      </c>
    </row>
    <row r="149" spans="1:5" ht="12.75">
      <c r="A149" s="35" t="s">
        <v>58</v>
      </c>
      <c r="E149" s="39" t="s">
        <v>2592</v>
      </c>
    </row>
    <row r="150" spans="1:5" ht="89.25">
      <c r="A150" s="35" t="s">
        <v>59</v>
      </c>
      <c r="E150" s="40" t="s">
        <v>2593</v>
      </c>
    </row>
    <row r="151" spans="1:5" ht="12.75">
      <c r="A151" t="s">
        <v>60</v>
      </c>
      <c r="E151" s="39" t="s">
        <v>5</v>
      </c>
    </row>
    <row r="152" spans="1:16" ht="12.75">
      <c r="A152" t="s">
        <v>52</v>
      </c>
      <c s="34" t="s">
        <v>224</v>
      </c>
      <c s="34" t="s">
        <v>2594</v>
      </c>
      <c s="35" t="s">
        <v>5</v>
      </c>
      <c s="6" t="s">
        <v>2595</v>
      </c>
      <c s="36" t="s">
        <v>80</v>
      </c>
      <c s="37">
        <v>458</v>
      </c>
      <c s="36">
        <v>0.00013</v>
      </c>
      <c s="36">
        <f>ROUND(G152*H152,6)</f>
      </c>
      <c r="L152" s="38">
        <v>0</v>
      </c>
      <c s="32">
        <f>ROUND(ROUND(L152,2)*ROUND(G152,3),2)</f>
      </c>
      <c s="36" t="s">
        <v>2446</v>
      </c>
      <c>
        <f>(M152*21)/100</f>
      </c>
      <c t="s">
        <v>27</v>
      </c>
    </row>
    <row r="153" spans="1:5" ht="12.75">
      <c r="A153" s="35" t="s">
        <v>58</v>
      </c>
      <c r="E153" s="39" t="s">
        <v>2596</v>
      </c>
    </row>
    <row r="154" spans="1:5" ht="51">
      <c r="A154" s="35" t="s">
        <v>59</v>
      </c>
      <c r="E154" s="40" t="s">
        <v>2597</v>
      </c>
    </row>
    <row r="155" spans="1:5" ht="12.75">
      <c r="A155" t="s">
        <v>60</v>
      </c>
      <c r="E155" s="39" t="s">
        <v>5</v>
      </c>
    </row>
    <row r="156" spans="1:16" ht="25.5">
      <c r="A156" t="s">
        <v>52</v>
      </c>
      <c s="34" t="s">
        <v>236</v>
      </c>
      <c s="34" t="s">
        <v>2598</v>
      </c>
      <c s="35" t="s">
        <v>5</v>
      </c>
      <c s="6" t="s">
        <v>2599</v>
      </c>
      <c s="36" t="s">
        <v>94</v>
      </c>
      <c s="37">
        <v>1</v>
      </c>
      <c s="36">
        <v>0</v>
      </c>
      <c s="36">
        <f>ROUND(G156*H156,6)</f>
      </c>
      <c r="L156" s="38">
        <v>0</v>
      </c>
      <c s="32">
        <f>ROUND(ROUND(L156,2)*ROUND(G156,3),2)</f>
      </c>
      <c s="36" t="s">
        <v>350</v>
      </c>
      <c>
        <f>(M156*21)/100</f>
      </c>
      <c t="s">
        <v>27</v>
      </c>
    </row>
    <row r="157" spans="1:5" ht="25.5">
      <c r="A157" s="35" t="s">
        <v>58</v>
      </c>
      <c r="E157" s="39" t="s">
        <v>2599</v>
      </c>
    </row>
    <row r="158" spans="1:5" ht="12.75">
      <c r="A158" s="35" t="s">
        <v>59</v>
      </c>
      <c r="E158" s="40" t="s">
        <v>5</v>
      </c>
    </row>
    <row r="159" spans="1:5" ht="12.75">
      <c r="A159" t="s">
        <v>60</v>
      </c>
      <c r="E159" s="39" t="s">
        <v>5</v>
      </c>
    </row>
    <row r="160" spans="1:16" ht="25.5">
      <c r="A160" t="s">
        <v>52</v>
      </c>
      <c s="34" t="s">
        <v>240</v>
      </c>
      <c s="34" t="s">
        <v>2600</v>
      </c>
      <c s="35" t="s">
        <v>5</v>
      </c>
      <c s="6" t="s">
        <v>2601</v>
      </c>
      <c s="36" t="s">
        <v>94</v>
      </c>
      <c s="37">
        <v>1</v>
      </c>
      <c s="36">
        <v>0</v>
      </c>
      <c s="36">
        <f>ROUND(G160*H160,6)</f>
      </c>
      <c r="L160" s="38">
        <v>0</v>
      </c>
      <c s="32">
        <f>ROUND(ROUND(L160,2)*ROUND(G160,3),2)</f>
      </c>
      <c s="36" t="s">
        <v>350</v>
      </c>
      <c>
        <f>(M160*21)/100</f>
      </c>
      <c t="s">
        <v>27</v>
      </c>
    </row>
    <row r="161" spans="1:5" ht="25.5">
      <c r="A161" s="35" t="s">
        <v>58</v>
      </c>
      <c r="E161" s="39" t="s">
        <v>2601</v>
      </c>
    </row>
    <row r="162" spans="1:5" ht="12.75">
      <c r="A162" s="35" t="s">
        <v>59</v>
      </c>
      <c r="E162" s="40" t="s">
        <v>5</v>
      </c>
    </row>
    <row r="163" spans="1:5" ht="12.75">
      <c r="A163" t="s">
        <v>60</v>
      </c>
      <c r="E163" s="39" t="s">
        <v>5</v>
      </c>
    </row>
    <row r="164" spans="1:16" ht="25.5">
      <c r="A164" t="s">
        <v>52</v>
      </c>
      <c s="34" t="s">
        <v>244</v>
      </c>
      <c s="34" t="s">
        <v>2602</v>
      </c>
      <c s="35" t="s">
        <v>5</v>
      </c>
      <c s="6" t="s">
        <v>2603</v>
      </c>
      <c s="36" t="s">
        <v>94</v>
      </c>
      <c s="37">
        <v>1</v>
      </c>
      <c s="36">
        <v>0</v>
      </c>
      <c s="36">
        <f>ROUND(G164*H164,6)</f>
      </c>
      <c r="L164" s="38">
        <v>0</v>
      </c>
      <c s="32">
        <f>ROUND(ROUND(L164,2)*ROUND(G164,3),2)</f>
      </c>
      <c s="36" t="s">
        <v>350</v>
      </c>
      <c>
        <f>(M164*21)/100</f>
      </c>
      <c t="s">
        <v>27</v>
      </c>
    </row>
    <row r="165" spans="1:5" ht="25.5">
      <c r="A165" s="35" t="s">
        <v>58</v>
      </c>
      <c r="E165" s="39" t="s">
        <v>2603</v>
      </c>
    </row>
    <row r="166" spans="1:5" ht="12.75">
      <c r="A166" s="35" t="s">
        <v>59</v>
      </c>
      <c r="E166" s="40" t="s">
        <v>5</v>
      </c>
    </row>
    <row r="167" spans="1:5" ht="12.75">
      <c r="A167" t="s">
        <v>60</v>
      </c>
      <c r="E167" s="39" t="s">
        <v>5</v>
      </c>
    </row>
    <row r="168" spans="1:16" ht="25.5">
      <c r="A168" t="s">
        <v>52</v>
      </c>
      <c s="34" t="s">
        <v>247</v>
      </c>
      <c s="34" t="s">
        <v>2604</v>
      </c>
      <c s="35" t="s">
        <v>5</v>
      </c>
      <c s="6" t="s">
        <v>2605</v>
      </c>
      <c s="36" t="s">
        <v>94</v>
      </c>
      <c s="37">
        <v>1</v>
      </c>
      <c s="36">
        <v>0</v>
      </c>
      <c s="36">
        <f>ROUND(G168*H168,6)</f>
      </c>
      <c r="L168" s="38">
        <v>0</v>
      </c>
      <c s="32">
        <f>ROUND(ROUND(L168,2)*ROUND(G168,3),2)</f>
      </c>
      <c s="36" t="s">
        <v>350</v>
      </c>
      <c>
        <f>(M168*21)/100</f>
      </c>
      <c t="s">
        <v>27</v>
      </c>
    </row>
    <row r="169" spans="1:5" ht="25.5">
      <c r="A169" s="35" t="s">
        <v>58</v>
      </c>
      <c r="E169" s="39" t="s">
        <v>2605</v>
      </c>
    </row>
    <row r="170" spans="1:5" ht="12.75">
      <c r="A170" s="35" t="s">
        <v>59</v>
      </c>
      <c r="E170" s="40" t="s">
        <v>5</v>
      </c>
    </row>
    <row r="171" spans="1:5" ht="12.75">
      <c r="A171" t="s">
        <v>60</v>
      </c>
      <c r="E171" s="39" t="s">
        <v>5</v>
      </c>
    </row>
    <row r="172" spans="1:16" ht="25.5">
      <c r="A172" t="s">
        <v>52</v>
      </c>
      <c s="34" t="s">
        <v>251</v>
      </c>
      <c s="34" t="s">
        <v>2606</v>
      </c>
      <c s="35" t="s">
        <v>5</v>
      </c>
      <c s="6" t="s">
        <v>2607</v>
      </c>
      <c s="36" t="s">
        <v>94</v>
      </c>
      <c s="37">
        <v>1</v>
      </c>
      <c s="36">
        <v>0</v>
      </c>
      <c s="36">
        <f>ROUND(G172*H172,6)</f>
      </c>
      <c r="L172" s="38">
        <v>0</v>
      </c>
      <c s="32">
        <f>ROUND(ROUND(L172,2)*ROUND(G172,3),2)</f>
      </c>
      <c s="36" t="s">
        <v>350</v>
      </c>
      <c>
        <f>(M172*21)/100</f>
      </c>
      <c t="s">
        <v>27</v>
      </c>
    </row>
    <row r="173" spans="1:5" ht="25.5">
      <c r="A173" s="35" t="s">
        <v>58</v>
      </c>
      <c r="E173" s="39" t="s">
        <v>2607</v>
      </c>
    </row>
    <row r="174" spans="1:5" ht="12.75">
      <c r="A174" s="35" t="s">
        <v>59</v>
      </c>
      <c r="E174" s="40" t="s">
        <v>5</v>
      </c>
    </row>
    <row r="175" spans="1:5" ht="12.75">
      <c r="A175" t="s">
        <v>60</v>
      </c>
      <c r="E175" s="39" t="s">
        <v>5</v>
      </c>
    </row>
    <row r="176" spans="1:16" ht="25.5">
      <c r="A176" t="s">
        <v>52</v>
      </c>
      <c s="34" t="s">
        <v>255</v>
      </c>
      <c s="34" t="s">
        <v>2608</v>
      </c>
      <c s="35" t="s">
        <v>5</v>
      </c>
      <c s="6" t="s">
        <v>2609</v>
      </c>
      <c s="36" t="s">
        <v>94</v>
      </c>
      <c s="37">
        <v>1</v>
      </c>
      <c s="36">
        <v>0</v>
      </c>
      <c s="36">
        <f>ROUND(G176*H176,6)</f>
      </c>
      <c r="L176" s="38">
        <v>0</v>
      </c>
      <c s="32">
        <f>ROUND(ROUND(L176,2)*ROUND(G176,3),2)</f>
      </c>
      <c s="36" t="s">
        <v>350</v>
      </c>
      <c>
        <f>(M176*21)/100</f>
      </c>
      <c t="s">
        <v>27</v>
      </c>
    </row>
    <row r="177" spans="1:5" ht="25.5">
      <c r="A177" s="35" t="s">
        <v>58</v>
      </c>
      <c r="E177" s="39" t="s">
        <v>2609</v>
      </c>
    </row>
    <row r="178" spans="1:5" ht="12.75">
      <c r="A178" s="35" t="s">
        <v>59</v>
      </c>
      <c r="E178" s="40" t="s">
        <v>5</v>
      </c>
    </row>
    <row r="179" spans="1:5" ht="12.75">
      <c r="A179" t="s">
        <v>60</v>
      </c>
      <c r="E179" s="39" t="s">
        <v>5</v>
      </c>
    </row>
    <row r="180" spans="1:16" ht="25.5">
      <c r="A180" t="s">
        <v>52</v>
      </c>
      <c s="34" t="s">
        <v>259</v>
      </c>
      <c s="34" t="s">
        <v>2610</v>
      </c>
      <c s="35" t="s">
        <v>5</v>
      </c>
      <c s="6" t="s">
        <v>2611</v>
      </c>
      <c s="36" t="s">
        <v>94</v>
      </c>
      <c s="37">
        <v>1</v>
      </c>
      <c s="36">
        <v>0</v>
      </c>
      <c s="36">
        <f>ROUND(G180*H180,6)</f>
      </c>
      <c r="L180" s="38">
        <v>0</v>
      </c>
      <c s="32">
        <f>ROUND(ROUND(L180,2)*ROUND(G180,3),2)</f>
      </c>
      <c s="36" t="s">
        <v>350</v>
      </c>
      <c>
        <f>(M180*21)/100</f>
      </c>
      <c t="s">
        <v>27</v>
      </c>
    </row>
    <row r="181" spans="1:5" ht="25.5">
      <c r="A181" s="35" t="s">
        <v>58</v>
      </c>
      <c r="E181" s="39" t="s">
        <v>2611</v>
      </c>
    </row>
    <row r="182" spans="1:5" ht="12.75">
      <c r="A182" s="35" t="s">
        <v>59</v>
      </c>
      <c r="E182" s="40" t="s">
        <v>5</v>
      </c>
    </row>
    <row r="183" spans="1:5" ht="12.75">
      <c r="A183" t="s">
        <v>60</v>
      </c>
      <c r="E183" s="39" t="s">
        <v>5</v>
      </c>
    </row>
    <row r="184" spans="1:16" ht="25.5">
      <c r="A184" t="s">
        <v>52</v>
      </c>
      <c s="34" t="s">
        <v>263</v>
      </c>
      <c s="34" t="s">
        <v>2612</v>
      </c>
      <c s="35" t="s">
        <v>5</v>
      </c>
      <c s="6" t="s">
        <v>2613</v>
      </c>
      <c s="36" t="s">
        <v>94</v>
      </c>
      <c s="37">
        <v>1</v>
      </c>
      <c s="36">
        <v>0</v>
      </c>
      <c s="36">
        <f>ROUND(G184*H184,6)</f>
      </c>
      <c r="L184" s="38">
        <v>0</v>
      </c>
      <c s="32">
        <f>ROUND(ROUND(L184,2)*ROUND(G184,3),2)</f>
      </c>
      <c s="36" t="s">
        <v>350</v>
      </c>
      <c>
        <f>(M184*21)/100</f>
      </c>
      <c t="s">
        <v>27</v>
      </c>
    </row>
    <row r="185" spans="1:5" ht="25.5">
      <c r="A185" s="35" t="s">
        <v>58</v>
      </c>
      <c r="E185" s="39" t="s">
        <v>2613</v>
      </c>
    </row>
    <row r="186" spans="1:5" ht="12.75">
      <c r="A186" s="35" t="s">
        <v>59</v>
      </c>
      <c r="E186" s="40" t="s">
        <v>5</v>
      </c>
    </row>
    <row r="187" spans="1:5" ht="12.75">
      <c r="A187" t="s">
        <v>60</v>
      </c>
      <c r="E187" s="39" t="s">
        <v>5</v>
      </c>
    </row>
    <row r="188" spans="1:13" ht="12.75">
      <c r="A188" t="s">
        <v>49</v>
      </c>
      <c r="C188" s="31" t="s">
        <v>367</v>
      </c>
      <c r="E188" s="33" t="s">
        <v>368</v>
      </c>
      <c r="J188" s="32">
        <f>0</f>
      </c>
      <c s="32">
        <f>0</f>
      </c>
      <c s="32">
        <f>0+L189</f>
      </c>
      <c s="32">
        <f>0+M189</f>
      </c>
    </row>
    <row r="189" spans="1:16" ht="25.5">
      <c r="A189" t="s">
        <v>52</v>
      </c>
      <c s="34" t="s">
        <v>295</v>
      </c>
      <c s="34" t="s">
        <v>585</v>
      </c>
      <c s="35" t="s">
        <v>371</v>
      </c>
      <c s="6" t="s">
        <v>586</v>
      </c>
      <c s="36" t="s">
        <v>373</v>
      </c>
      <c s="37">
        <v>1286.246</v>
      </c>
      <c s="36">
        <v>0</v>
      </c>
      <c s="36">
        <f>ROUND(G189*H189,6)</f>
      </c>
      <c r="L189" s="38">
        <v>0</v>
      </c>
      <c s="32">
        <f>ROUND(ROUND(L189,2)*ROUND(G189,3),2)</f>
      </c>
      <c s="36" t="s">
        <v>350</v>
      </c>
      <c>
        <f>(M189*21)/100</f>
      </c>
      <c t="s">
        <v>27</v>
      </c>
    </row>
    <row r="190" spans="1:5" ht="25.5">
      <c r="A190" s="35" t="s">
        <v>58</v>
      </c>
      <c r="E190" s="39" t="s">
        <v>586</v>
      </c>
    </row>
    <row r="191" spans="1:5" ht="89.25">
      <c r="A191" s="35" t="s">
        <v>59</v>
      </c>
      <c r="E191" s="40" t="s">
        <v>2614</v>
      </c>
    </row>
    <row r="192" spans="1:5" ht="12.75">
      <c r="A192" t="s">
        <v>60</v>
      </c>
      <c r="E192" s="39" t="s">
        <v>5</v>
      </c>
    </row>
    <row r="193" spans="1:13" ht="12.75">
      <c r="A193" t="s">
        <v>49</v>
      </c>
      <c r="C193" s="31" t="s">
        <v>2615</v>
      </c>
      <c r="E193" s="33" t="s">
        <v>2616</v>
      </c>
      <c r="J193" s="32">
        <f>0</f>
      </c>
      <c s="32">
        <f>0</f>
      </c>
      <c s="32">
        <f>0+L194</f>
      </c>
      <c s="32">
        <f>0+M194</f>
      </c>
    </row>
    <row r="194" spans="1:16" ht="12.75">
      <c r="A194" t="s">
        <v>52</v>
      </c>
      <c s="34" t="s">
        <v>232</v>
      </c>
      <c s="34" t="s">
        <v>2617</v>
      </c>
      <c s="35" t="s">
        <v>5</v>
      </c>
      <c s="6" t="s">
        <v>2618</v>
      </c>
      <c s="36" t="s">
        <v>373</v>
      </c>
      <c s="37">
        <v>1406.429</v>
      </c>
      <c s="36">
        <v>0</v>
      </c>
      <c s="36">
        <f>ROUND(G194*H194,6)</f>
      </c>
      <c r="L194" s="38">
        <v>0</v>
      </c>
      <c s="32">
        <f>ROUND(ROUND(L194,2)*ROUND(G194,3),2)</f>
      </c>
      <c s="36" t="s">
        <v>2446</v>
      </c>
      <c>
        <f>(M194*21)/100</f>
      </c>
      <c t="s">
        <v>27</v>
      </c>
    </row>
    <row r="195" spans="1:5" ht="38.25">
      <c r="A195" s="35" t="s">
        <v>58</v>
      </c>
      <c r="E195" s="39" t="s">
        <v>2619</v>
      </c>
    </row>
    <row r="196" spans="1:5" ht="12.75">
      <c r="A196" s="35" t="s">
        <v>59</v>
      </c>
      <c r="E196" s="40" t="s">
        <v>5</v>
      </c>
    </row>
    <row r="197" spans="1:5" ht="38.25">
      <c r="A197" t="s">
        <v>60</v>
      </c>
      <c r="E197" s="39" t="s">
        <v>2620</v>
      </c>
    </row>
    <row r="198" spans="1:13" ht="12.75">
      <c r="A198" t="s">
        <v>49</v>
      </c>
      <c r="C198" s="31" t="s">
        <v>2310</v>
      </c>
      <c r="E198" s="33" t="s">
        <v>2311</v>
      </c>
      <c r="J198" s="32">
        <f>0</f>
      </c>
      <c s="32">
        <f>0</f>
      </c>
      <c s="32">
        <f>0+L199+L203+L207+L211+L215+L219+L223+L227+L231</f>
      </c>
      <c s="32">
        <f>0+M199+M203+M207+M211+M215+M219+M223+M227+M231</f>
      </c>
    </row>
    <row r="199" spans="1:16" ht="12.75">
      <c r="A199" t="s">
        <v>52</v>
      </c>
      <c s="34" t="s">
        <v>267</v>
      </c>
      <c s="34" t="s">
        <v>2621</v>
      </c>
      <c s="35" t="s">
        <v>5</v>
      </c>
      <c s="6" t="s">
        <v>2622</v>
      </c>
      <c s="36" t="s">
        <v>85</v>
      </c>
      <c s="37">
        <v>13</v>
      </c>
      <c s="36">
        <v>0</v>
      </c>
      <c s="36">
        <f>ROUND(G199*H199,6)</f>
      </c>
      <c r="L199" s="38">
        <v>0</v>
      </c>
      <c s="32">
        <f>ROUND(ROUND(L199,2)*ROUND(G199,3),2)</f>
      </c>
      <c s="36" t="s">
        <v>350</v>
      </c>
      <c>
        <f>(M199*21)/100</f>
      </c>
      <c t="s">
        <v>27</v>
      </c>
    </row>
    <row r="200" spans="1:5" ht="12.75">
      <c r="A200" s="35" t="s">
        <v>58</v>
      </c>
      <c r="E200" s="39" t="s">
        <v>2622</v>
      </c>
    </row>
    <row r="201" spans="1:5" ht="12.75">
      <c r="A201" s="35" t="s">
        <v>59</v>
      </c>
      <c r="E201" s="40" t="s">
        <v>5</v>
      </c>
    </row>
    <row r="202" spans="1:5" ht="12.75">
      <c r="A202" t="s">
        <v>60</v>
      </c>
      <c r="E202" s="39" t="s">
        <v>5</v>
      </c>
    </row>
    <row r="203" spans="1:16" ht="12.75">
      <c r="A203" t="s">
        <v>52</v>
      </c>
      <c s="34" t="s">
        <v>271</v>
      </c>
      <c s="34" t="s">
        <v>2623</v>
      </c>
      <c s="35" t="s">
        <v>5</v>
      </c>
      <c s="6" t="s">
        <v>2624</v>
      </c>
      <c s="36" t="s">
        <v>85</v>
      </c>
      <c s="37">
        <v>36</v>
      </c>
      <c s="36">
        <v>0</v>
      </c>
      <c s="36">
        <f>ROUND(G203*H203,6)</f>
      </c>
      <c r="L203" s="38">
        <v>0</v>
      </c>
      <c s="32">
        <f>ROUND(ROUND(L203,2)*ROUND(G203,3),2)</f>
      </c>
      <c s="36" t="s">
        <v>350</v>
      </c>
      <c>
        <f>(M203*21)/100</f>
      </c>
      <c t="s">
        <v>27</v>
      </c>
    </row>
    <row r="204" spans="1:5" ht="12.75">
      <c r="A204" s="35" t="s">
        <v>58</v>
      </c>
      <c r="E204" s="39" t="s">
        <v>2624</v>
      </c>
    </row>
    <row r="205" spans="1:5" ht="12.75">
      <c r="A205" s="35" t="s">
        <v>59</v>
      </c>
      <c r="E205" s="40" t="s">
        <v>5</v>
      </c>
    </row>
    <row r="206" spans="1:5" ht="12.75">
      <c r="A206" t="s">
        <v>60</v>
      </c>
      <c r="E206" s="39" t="s">
        <v>5</v>
      </c>
    </row>
    <row r="207" spans="1:16" ht="12.75">
      <c r="A207" t="s">
        <v>52</v>
      </c>
      <c s="34" t="s">
        <v>275</v>
      </c>
      <c s="34" t="s">
        <v>2625</v>
      </c>
      <c s="35" t="s">
        <v>5</v>
      </c>
      <c s="6" t="s">
        <v>2626</v>
      </c>
      <c s="36" t="s">
        <v>85</v>
      </c>
      <c s="37">
        <v>468</v>
      </c>
      <c s="36">
        <v>0</v>
      </c>
      <c s="36">
        <f>ROUND(G207*H207,6)</f>
      </c>
      <c r="L207" s="38">
        <v>0</v>
      </c>
      <c s="32">
        <f>ROUND(ROUND(L207,2)*ROUND(G207,3),2)</f>
      </c>
      <c s="36" t="s">
        <v>350</v>
      </c>
      <c>
        <f>(M207*21)/100</f>
      </c>
      <c t="s">
        <v>27</v>
      </c>
    </row>
    <row r="208" spans="1:5" ht="12.75">
      <c r="A208" s="35" t="s">
        <v>58</v>
      </c>
      <c r="E208" s="39" t="s">
        <v>2626</v>
      </c>
    </row>
    <row r="209" spans="1:5" ht="12.75">
      <c r="A209" s="35" t="s">
        <v>59</v>
      </c>
      <c r="E209" s="40" t="s">
        <v>5</v>
      </c>
    </row>
    <row r="210" spans="1:5" ht="12.75">
      <c r="A210" t="s">
        <v>60</v>
      </c>
      <c r="E210" s="39" t="s">
        <v>5</v>
      </c>
    </row>
    <row r="211" spans="1:16" ht="25.5">
      <c r="A211" t="s">
        <v>52</v>
      </c>
      <c s="34" t="s">
        <v>279</v>
      </c>
      <c s="34" t="s">
        <v>2627</v>
      </c>
      <c s="35" t="s">
        <v>5</v>
      </c>
      <c s="6" t="s">
        <v>2628</v>
      </c>
      <c s="36" t="s">
        <v>80</v>
      </c>
      <c s="37">
        <v>919</v>
      </c>
      <c s="36">
        <v>0</v>
      </c>
      <c s="36">
        <f>ROUND(G211*H211,6)</f>
      </c>
      <c r="L211" s="38">
        <v>0</v>
      </c>
      <c s="32">
        <f>ROUND(ROUND(L211,2)*ROUND(G211,3),2)</f>
      </c>
      <c s="36" t="s">
        <v>350</v>
      </c>
      <c>
        <f>(M211*21)/100</f>
      </c>
      <c t="s">
        <v>27</v>
      </c>
    </row>
    <row r="212" spans="1:5" ht="25.5">
      <c r="A212" s="35" t="s">
        <v>58</v>
      </c>
      <c r="E212" s="39" t="s">
        <v>2628</v>
      </c>
    </row>
    <row r="213" spans="1:5" ht="12.75">
      <c r="A213" s="35" t="s">
        <v>59</v>
      </c>
      <c r="E213" s="40" t="s">
        <v>5</v>
      </c>
    </row>
    <row r="214" spans="1:5" ht="12.75">
      <c r="A214" t="s">
        <v>60</v>
      </c>
      <c r="E214" s="39" t="s">
        <v>5</v>
      </c>
    </row>
    <row r="215" spans="1:16" ht="12.75">
      <c r="A215" t="s">
        <v>52</v>
      </c>
      <c s="34" t="s">
        <v>283</v>
      </c>
      <c s="34" t="s">
        <v>2629</v>
      </c>
      <c s="35" t="s">
        <v>5</v>
      </c>
      <c s="6" t="s">
        <v>2630</v>
      </c>
      <c s="36" t="s">
        <v>80</v>
      </c>
      <c s="37">
        <v>65</v>
      </c>
      <c s="36">
        <v>0</v>
      </c>
      <c s="36">
        <f>ROUND(G215*H215,6)</f>
      </c>
      <c r="L215" s="38">
        <v>0</v>
      </c>
      <c s="32">
        <f>ROUND(ROUND(L215,2)*ROUND(G215,3),2)</f>
      </c>
      <c s="36" t="s">
        <v>350</v>
      </c>
      <c>
        <f>(M215*21)/100</f>
      </c>
      <c t="s">
        <v>27</v>
      </c>
    </row>
    <row r="216" spans="1:5" ht="12.75">
      <c r="A216" s="35" t="s">
        <v>58</v>
      </c>
      <c r="E216" s="39" t="s">
        <v>2630</v>
      </c>
    </row>
    <row r="217" spans="1:5" ht="12.75">
      <c r="A217" s="35" t="s">
        <v>59</v>
      </c>
      <c r="E217" s="40" t="s">
        <v>5</v>
      </c>
    </row>
    <row r="218" spans="1:5" ht="12.75">
      <c r="A218" t="s">
        <v>60</v>
      </c>
      <c r="E218" s="39" t="s">
        <v>5</v>
      </c>
    </row>
    <row r="219" spans="1:16" ht="12.75">
      <c r="A219" t="s">
        <v>52</v>
      </c>
      <c s="34" t="s">
        <v>287</v>
      </c>
      <c s="34" t="s">
        <v>2631</v>
      </c>
      <c s="35" t="s">
        <v>5</v>
      </c>
      <c s="6" t="s">
        <v>2632</v>
      </c>
      <c s="36" t="s">
        <v>80</v>
      </c>
      <c s="37">
        <v>4</v>
      </c>
      <c s="36">
        <v>0</v>
      </c>
      <c s="36">
        <f>ROUND(G219*H219,6)</f>
      </c>
      <c r="L219" s="38">
        <v>0</v>
      </c>
      <c s="32">
        <f>ROUND(ROUND(L219,2)*ROUND(G219,3),2)</f>
      </c>
      <c s="36" t="s">
        <v>350</v>
      </c>
      <c>
        <f>(M219*21)/100</f>
      </c>
      <c t="s">
        <v>27</v>
      </c>
    </row>
    <row r="220" spans="1:5" ht="12.75">
      <c r="A220" s="35" t="s">
        <v>58</v>
      </c>
      <c r="E220" s="39" t="s">
        <v>2632</v>
      </c>
    </row>
    <row r="221" spans="1:5" ht="12.75">
      <c r="A221" s="35" t="s">
        <v>59</v>
      </c>
      <c r="E221" s="40" t="s">
        <v>5</v>
      </c>
    </row>
    <row r="222" spans="1:5" ht="12.75">
      <c r="A222" t="s">
        <v>60</v>
      </c>
      <c r="E222" s="39" t="s">
        <v>5</v>
      </c>
    </row>
    <row r="223" spans="1:16" ht="12.75">
      <c r="A223" t="s">
        <v>52</v>
      </c>
      <c s="34" t="s">
        <v>291</v>
      </c>
      <c s="34" t="s">
        <v>2633</v>
      </c>
      <c s="35" t="s">
        <v>5</v>
      </c>
      <c s="6" t="s">
        <v>2634</v>
      </c>
      <c s="36" t="s">
        <v>85</v>
      </c>
      <c s="37">
        <v>8</v>
      </c>
      <c s="36">
        <v>0</v>
      </c>
      <c s="36">
        <f>ROUND(G223*H223,6)</f>
      </c>
      <c r="L223" s="38">
        <v>0</v>
      </c>
      <c s="32">
        <f>ROUND(ROUND(L223,2)*ROUND(G223,3),2)</f>
      </c>
      <c s="36" t="s">
        <v>350</v>
      </c>
      <c>
        <f>(M223*21)/100</f>
      </c>
      <c t="s">
        <v>27</v>
      </c>
    </row>
    <row r="224" spans="1:5" ht="12.75">
      <c r="A224" s="35" t="s">
        <v>58</v>
      </c>
      <c r="E224" s="39" t="s">
        <v>2634</v>
      </c>
    </row>
    <row r="225" spans="1:5" ht="12.75">
      <c r="A225" s="35" t="s">
        <v>59</v>
      </c>
      <c r="E225" s="40" t="s">
        <v>5</v>
      </c>
    </row>
    <row r="226" spans="1:5" ht="12.75">
      <c r="A226" t="s">
        <v>60</v>
      </c>
      <c r="E226" s="39" t="s">
        <v>5</v>
      </c>
    </row>
    <row r="227" spans="1:16" ht="12.75">
      <c r="A227" t="s">
        <v>52</v>
      </c>
      <c s="34" t="s">
        <v>100</v>
      </c>
      <c s="34" t="s">
        <v>2635</v>
      </c>
      <c s="35" t="s">
        <v>5</v>
      </c>
      <c s="6" t="s">
        <v>2636</v>
      </c>
      <c s="36" t="s">
        <v>94</v>
      </c>
      <c s="37">
        <v>144</v>
      </c>
      <c s="36">
        <v>0</v>
      </c>
      <c s="36">
        <f>ROUND(G227*H227,6)</f>
      </c>
      <c r="L227" s="38">
        <v>0</v>
      </c>
      <c s="32">
        <f>ROUND(ROUND(L227,2)*ROUND(G227,3),2)</f>
      </c>
      <c s="36" t="s">
        <v>350</v>
      </c>
      <c>
        <f>(M227*21)/100</f>
      </c>
      <c t="s">
        <v>27</v>
      </c>
    </row>
    <row r="228" spans="1:5" ht="12.75">
      <c r="A228" s="35" t="s">
        <v>58</v>
      </c>
      <c r="E228" s="39" t="s">
        <v>2636</v>
      </c>
    </row>
    <row r="229" spans="1:5" ht="12.75">
      <c r="A229" s="35" t="s">
        <v>59</v>
      </c>
      <c r="E229" s="40" t="s">
        <v>5</v>
      </c>
    </row>
    <row r="230" spans="1:5" ht="12.75">
      <c r="A230" t="s">
        <v>60</v>
      </c>
      <c r="E230" s="39" t="s">
        <v>5</v>
      </c>
    </row>
    <row r="231" spans="1:16" ht="12.75">
      <c r="A231" t="s">
        <v>52</v>
      </c>
      <c s="34" t="s">
        <v>104</v>
      </c>
      <c s="34" t="s">
        <v>2637</v>
      </c>
      <c s="35" t="s">
        <v>5</v>
      </c>
      <c s="6" t="s">
        <v>2638</v>
      </c>
      <c s="36" t="s">
        <v>85</v>
      </c>
      <c s="37">
        <v>3</v>
      </c>
      <c s="36">
        <v>0</v>
      </c>
      <c s="36">
        <f>ROUND(G231*H231,6)</f>
      </c>
      <c r="L231" s="38">
        <v>0</v>
      </c>
      <c s="32">
        <f>ROUND(ROUND(L231,2)*ROUND(G231,3),2)</f>
      </c>
      <c s="36" t="s">
        <v>350</v>
      </c>
      <c>
        <f>(M231*21)/100</f>
      </c>
      <c t="s">
        <v>27</v>
      </c>
    </row>
    <row r="232" spans="1:5" ht="12.75">
      <c r="A232" s="35" t="s">
        <v>58</v>
      </c>
      <c r="E232" s="39" t="s">
        <v>2638</v>
      </c>
    </row>
    <row r="233" spans="1:5" ht="12.75">
      <c r="A233" s="35" t="s">
        <v>59</v>
      </c>
      <c r="E233" s="40" t="s">
        <v>5</v>
      </c>
    </row>
    <row r="234" spans="1:5" ht="12.75">
      <c r="A234" t="s">
        <v>60</v>
      </c>
      <c r="E2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COUNTIFS(L8:L2836,"=0",A8:A2836,"P")+COUNTIFS(L8:L2836,"",A8:A2836,"P")+SUM(Q8:Q2836)</f>
      </c>
    </row>
    <row r="8" spans="1:13" ht="12.75">
      <c r="A8" t="s">
        <v>44</v>
      </c>
      <c r="C8" s="28" t="s">
        <v>2641</v>
      </c>
      <c r="E8" s="30" t="s">
        <v>2640</v>
      </c>
      <c r="J8" s="29">
        <f>0+J9</f>
      </c>
      <c s="29">
        <f>0+K9</f>
      </c>
      <c s="29">
        <f>0+L9</f>
      </c>
      <c s="29">
        <f>0+M9</f>
      </c>
    </row>
    <row r="9" spans="1:13" ht="12.75">
      <c r="A9" t="s">
        <v>46</v>
      </c>
      <c r="C9" s="31" t="s">
        <v>2642</v>
      </c>
      <c r="E9" s="33" t="s">
        <v>2643</v>
      </c>
      <c r="J9" s="32">
        <f>0+J10</f>
      </c>
      <c s="32">
        <f>0+K10</f>
      </c>
      <c s="32">
        <f>0+L10</f>
      </c>
      <c s="32">
        <f>0+M10</f>
      </c>
    </row>
    <row r="10" spans="1:13" ht="12.75">
      <c r="A10" t="s">
        <v>2644</v>
      </c>
      <c r="C10" s="31" t="s">
        <v>2645</v>
      </c>
      <c r="E10" s="33" t="s">
        <v>2646</v>
      </c>
      <c r="J10" s="32">
        <f>0+J11+J16+J25+J30+J35+J40+J45+J90+J95</f>
      </c>
      <c s="32">
        <f>0+K11+K16+K25+K30+K35+K40+K45+K90+K95</f>
      </c>
      <c s="32">
        <f>0+L11+L16+L25+L30+L35+L40+L45+L90+L95</f>
      </c>
      <c s="32">
        <f>0+M11+M16+M25+M30+M35+M40+M45+M90+M95</f>
      </c>
    </row>
    <row r="11" spans="1:13" ht="12.75">
      <c r="A11" t="s">
        <v>49</v>
      </c>
      <c r="C11" s="31" t="s">
        <v>2647</v>
      </c>
      <c r="E11" s="33" t="s">
        <v>2648</v>
      </c>
      <c r="J11" s="32">
        <f>0</f>
      </c>
      <c s="32">
        <f>0</f>
      </c>
      <c s="32">
        <f>0+L12</f>
      </c>
      <c s="32">
        <f>0+M12</f>
      </c>
    </row>
    <row r="12" spans="1:16" ht="25.5">
      <c r="A12" t="s">
        <v>52</v>
      </c>
      <c s="34" t="s">
        <v>53</v>
      </c>
      <c s="34" t="s">
        <v>2649</v>
      </c>
      <c s="35" t="s">
        <v>5</v>
      </c>
      <c s="6" t="s">
        <v>2650</v>
      </c>
      <c s="36" t="s">
        <v>73</v>
      </c>
      <c s="37">
        <v>653.86</v>
      </c>
      <c s="36">
        <v>0</v>
      </c>
      <c s="36">
        <f>ROUND(G12*H12,6)</f>
      </c>
      <c r="L12" s="38">
        <v>0</v>
      </c>
      <c s="32">
        <f>ROUND(ROUND(L12,2)*ROUND(G12,3),2)</f>
      </c>
      <c s="36" t="s">
        <v>2446</v>
      </c>
      <c>
        <f>(M12*21)/100</f>
      </c>
      <c t="s">
        <v>27</v>
      </c>
    </row>
    <row r="13" spans="1:5" ht="38.25">
      <c r="A13" s="35" t="s">
        <v>58</v>
      </c>
      <c r="E13" s="39" t="s">
        <v>2651</v>
      </c>
    </row>
    <row r="14" spans="1:5" ht="38.25">
      <c r="A14" s="35" t="s">
        <v>59</v>
      </c>
      <c r="E14" s="40" t="s">
        <v>2652</v>
      </c>
    </row>
    <row r="15" spans="1:5" ht="12.75">
      <c r="A15" t="s">
        <v>60</v>
      </c>
      <c r="E15" s="39" t="s">
        <v>5</v>
      </c>
    </row>
    <row r="16" spans="1:13" ht="12.75">
      <c r="A16" t="s">
        <v>49</v>
      </c>
      <c r="C16" s="31" t="s">
        <v>2653</v>
      </c>
      <c r="E16" s="33" t="s">
        <v>2654</v>
      </c>
      <c r="J16" s="32">
        <f>0</f>
      </c>
      <c s="32">
        <f>0</f>
      </c>
      <c s="32">
        <f>0+L17+L21</f>
      </c>
      <c s="32">
        <f>0+M17+M21</f>
      </c>
    </row>
    <row r="17" spans="1:16" ht="12.75">
      <c r="A17" t="s">
        <v>52</v>
      </c>
      <c s="34" t="s">
        <v>27</v>
      </c>
      <c s="34" t="s">
        <v>2655</v>
      </c>
      <c s="35" t="s">
        <v>5</v>
      </c>
      <c s="6" t="s">
        <v>2656</v>
      </c>
      <c s="36" t="s">
        <v>80</v>
      </c>
      <c s="37">
        <v>500</v>
      </c>
      <c s="36">
        <v>0</v>
      </c>
      <c s="36">
        <f>ROUND(G17*H17,6)</f>
      </c>
      <c r="L17" s="38">
        <v>0</v>
      </c>
      <c s="32">
        <f>ROUND(ROUND(L17,2)*ROUND(G17,3),2)</f>
      </c>
      <c s="36" t="s">
        <v>2446</v>
      </c>
      <c>
        <f>(M17*21)/100</f>
      </c>
      <c t="s">
        <v>27</v>
      </c>
    </row>
    <row r="18" spans="1:5" ht="25.5">
      <c r="A18" s="35" t="s">
        <v>58</v>
      </c>
      <c r="E18" s="39" t="s">
        <v>2657</v>
      </c>
    </row>
    <row r="19" spans="1:5" ht="12.75">
      <c r="A19" s="35" t="s">
        <v>59</v>
      </c>
      <c r="E19" s="40" t="s">
        <v>5</v>
      </c>
    </row>
    <row r="20" spans="1:5" ht="12.75">
      <c r="A20" t="s">
        <v>60</v>
      </c>
      <c r="E20" s="39" t="s">
        <v>5</v>
      </c>
    </row>
    <row r="21" spans="1:16" ht="12.75">
      <c r="A21" t="s">
        <v>52</v>
      </c>
      <c s="34" t="s">
        <v>26</v>
      </c>
      <c s="34" t="s">
        <v>2658</v>
      </c>
      <c s="35" t="s">
        <v>5</v>
      </c>
      <c s="6" t="s">
        <v>2659</v>
      </c>
      <c s="36" t="s">
        <v>73</v>
      </c>
      <c s="37">
        <v>653.86</v>
      </c>
      <c s="36">
        <v>0</v>
      </c>
      <c s="36">
        <f>ROUND(G21*H21,6)</f>
      </c>
      <c r="L21" s="38">
        <v>0</v>
      </c>
      <c s="32">
        <f>ROUND(ROUND(L21,2)*ROUND(G21,3),2)</f>
      </c>
      <c s="36" t="s">
        <v>2446</v>
      </c>
      <c>
        <f>(M21*21)/100</f>
      </c>
      <c t="s">
        <v>27</v>
      </c>
    </row>
    <row r="22" spans="1:5" ht="25.5">
      <c r="A22" s="35" t="s">
        <v>58</v>
      </c>
      <c r="E22" s="39" t="s">
        <v>2660</v>
      </c>
    </row>
    <row r="23" spans="1:5" ht="38.25">
      <c r="A23" s="35" t="s">
        <v>59</v>
      </c>
      <c r="E23" s="40" t="s">
        <v>2661</v>
      </c>
    </row>
    <row r="24" spans="1:5" ht="12.75">
      <c r="A24" t="s">
        <v>60</v>
      </c>
      <c r="E24" s="39" t="s">
        <v>5</v>
      </c>
    </row>
    <row r="25" spans="1:13" ht="12.75">
      <c r="A25" t="s">
        <v>49</v>
      </c>
      <c r="C25" s="31" t="s">
        <v>2662</v>
      </c>
      <c r="E25" s="33" t="s">
        <v>2663</v>
      </c>
      <c r="J25" s="32">
        <f>0</f>
      </c>
      <c s="32">
        <f>0</f>
      </c>
      <c s="32">
        <f>0+L26</f>
      </c>
      <c s="32">
        <f>0+M26</f>
      </c>
    </row>
    <row r="26" spans="1:16" ht="25.5">
      <c r="A26" t="s">
        <v>52</v>
      </c>
      <c s="34" t="s">
        <v>70</v>
      </c>
      <c s="34" t="s">
        <v>2664</v>
      </c>
      <c s="35" t="s">
        <v>5</v>
      </c>
      <c s="6" t="s">
        <v>2665</v>
      </c>
      <c s="36" t="s">
        <v>73</v>
      </c>
      <c s="37">
        <v>195.87</v>
      </c>
      <c s="36">
        <v>0</v>
      </c>
      <c s="36">
        <f>ROUND(G26*H26,6)</f>
      </c>
      <c r="L26" s="38">
        <v>0</v>
      </c>
      <c s="32">
        <f>ROUND(ROUND(L26,2)*ROUND(G26,3),2)</f>
      </c>
      <c s="36" t="s">
        <v>2446</v>
      </c>
      <c>
        <f>(M26*21)/100</f>
      </c>
      <c t="s">
        <v>27</v>
      </c>
    </row>
    <row r="27" spans="1:5" ht="25.5">
      <c r="A27" s="35" t="s">
        <v>58</v>
      </c>
      <c r="E27" s="39" t="s">
        <v>2666</v>
      </c>
    </row>
    <row r="28" spans="1:5" ht="38.25">
      <c r="A28" s="35" t="s">
        <v>59</v>
      </c>
      <c r="E28" s="40" t="s">
        <v>2667</v>
      </c>
    </row>
    <row r="29" spans="1:5" ht="12.75">
      <c r="A29" t="s">
        <v>60</v>
      </c>
      <c r="E29" s="39" t="s">
        <v>5</v>
      </c>
    </row>
    <row r="30" spans="1:13" ht="12.75">
      <c r="A30" t="s">
        <v>49</v>
      </c>
      <c r="C30" s="31" t="s">
        <v>2668</v>
      </c>
      <c r="E30" s="33" t="s">
        <v>2669</v>
      </c>
      <c r="J30" s="32">
        <f>0</f>
      </c>
      <c s="32">
        <f>0</f>
      </c>
      <c s="32">
        <f>0+L31</f>
      </c>
      <c s="32">
        <f>0+M31</f>
      </c>
    </row>
    <row r="31" spans="1:16" ht="12.75">
      <c r="A31" t="s">
        <v>52</v>
      </c>
      <c s="34" t="s">
        <v>110</v>
      </c>
      <c s="34" t="s">
        <v>2670</v>
      </c>
      <c s="35" t="s">
        <v>5</v>
      </c>
      <c s="6" t="s">
        <v>2671</v>
      </c>
      <c s="36" t="s">
        <v>73</v>
      </c>
      <c s="37">
        <v>653.86</v>
      </c>
      <c s="36">
        <v>0</v>
      </c>
      <c s="36">
        <f>ROUND(G31*H31,6)</f>
      </c>
      <c r="L31" s="38">
        <v>0</v>
      </c>
      <c s="32">
        <f>ROUND(ROUND(L31,2)*ROUND(G31,3),2)</f>
      </c>
      <c s="36" t="s">
        <v>2446</v>
      </c>
      <c>
        <f>(M31*21)/100</f>
      </c>
      <c t="s">
        <v>27</v>
      </c>
    </row>
    <row r="32" spans="1:5" ht="12.75">
      <c r="A32" s="35" t="s">
        <v>58</v>
      </c>
      <c r="E32" s="39" t="s">
        <v>2672</v>
      </c>
    </row>
    <row r="33" spans="1:5" ht="38.25">
      <c r="A33" s="35" t="s">
        <v>59</v>
      </c>
      <c r="E33" s="40" t="s">
        <v>2673</v>
      </c>
    </row>
    <row r="34" spans="1:5" ht="12.75">
      <c r="A34" t="s">
        <v>60</v>
      </c>
      <c r="E34" s="39" t="s">
        <v>5</v>
      </c>
    </row>
    <row r="35" spans="1:13" ht="12.75">
      <c r="A35" t="s">
        <v>49</v>
      </c>
      <c r="C35" s="31" t="s">
        <v>2674</v>
      </c>
      <c r="E35" s="33" t="s">
        <v>2675</v>
      </c>
      <c r="J35" s="32">
        <f>0</f>
      </c>
      <c s="32">
        <f>0</f>
      </c>
      <c s="32">
        <f>0+L36</f>
      </c>
      <c s="32">
        <f>0+M36</f>
      </c>
    </row>
    <row r="36" spans="1:16" ht="12.75">
      <c r="A36" t="s">
        <v>52</v>
      </c>
      <c s="34" t="s">
        <v>115</v>
      </c>
      <c s="34" t="s">
        <v>2676</v>
      </c>
      <c s="35" t="s">
        <v>5</v>
      </c>
      <c s="6" t="s">
        <v>2677</v>
      </c>
      <c s="36" t="s">
        <v>73</v>
      </c>
      <c s="37">
        <v>1.95</v>
      </c>
      <c s="36">
        <v>0</v>
      </c>
      <c s="36">
        <f>ROUND(G36*H36,6)</f>
      </c>
      <c r="L36" s="38">
        <v>0</v>
      </c>
      <c s="32">
        <f>ROUND(ROUND(L36,2)*ROUND(G36,3),2)</f>
      </c>
      <c s="36" t="s">
        <v>2446</v>
      </c>
      <c>
        <f>(M36*21)/100</f>
      </c>
      <c t="s">
        <v>27</v>
      </c>
    </row>
    <row r="37" spans="1:5" ht="12.75">
      <c r="A37" s="35" t="s">
        <v>58</v>
      </c>
      <c r="E37" s="39" t="s">
        <v>2677</v>
      </c>
    </row>
    <row r="38" spans="1:5" ht="38.25">
      <c r="A38" s="35" t="s">
        <v>59</v>
      </c>
      <c r="E38" s="40" t="s">
        <v>2678</v>
      </c>
    </row>
    <row r="39" spans="1:5" ht="12.75">
      <c r="A39" t="s">
        <v>60</v>
      </c>
      <c r="E39" s="39" t="s">
        <v>5</v>
      </c>
    </row>
    <row r="40" spans="1:13" ht="12.75">
      <c r="A40" t="s">
        <v>49</v>
      </c>
      <c r="C40" s="31" t="s">
        <v>2679</v>
      </c>
      <c r="E40" s="33" t="s">
        <v>2680</v>
      </c>
      <c r="J40" s="32">
        <f>0</f>
      </c>
      <c s="32">
        <f>0</f>
      </c>
      <c s="32">
        <f>0+L41</f>
      </c>
      <c s="32">
        <f>0+M41</f>
      </c>
    </row>
    <row r="41" spans="1:16" ht="12.75">
      <c r="A41" t="s">
        <v>52</v>
      </c>
      <c s="34" t="s">
        <v>75</v>
      </c>
      <c s="34" t="s">
        <v>2681</v>
      </c>
      <c s="35" t="s">
        <v>5</v>
      </c>
      <c s="6" t="s">
        <v>2682</v>
      </c>
      <c s="36" t="s">
        <v>73</v>
      </c>
      <c s="37">
        <v>460.95</v>
      </c>
      <c s="36">
        <v>0</v>
      </c>
      <c s="36">
        <f>ROUND(G41*H41,6)</f>
      </c>
      <c r="L41" s="38">
        <v>0</v>
      </c>
      <c s="32">
        <f>ROUND(ROUND(L41,2)*ROUND(G41,3),2)</f>
      </c>
      <c s="36" t="s">
        <v>2446</v>
      </c>
      <c>
        <f>(M41*21)/100</f>
      </c>
      <c t="s">
        <v>27</v>
      </c>
    </row>
    <row r="42" spans="1:5" ht="12.75">
      <c r="A42" s="35" t="s">
        <v>58</v>
      </c>
      <c r="E42" s="39" t="s">
        <v>2682</v>
      </c>
    </row>
    <row r="43" spans="1:5" ht="102">
      <c r="A43" s="35" t="s">
        <v>59</v>
      </c>
      <c r="E43" s="40" t="s">
        <v>2683</v>
      </c>
    </row>
    <row r="44" spans="1:5" ht="12.75">
      <c r="A44" t="s">
        <v>60</v>
      </c>
      <c r="E44" s="39" t="s">
        <v>5</v>
      </c>
    </row>
    <row r="45" spans="1:13" ht="12.75">
      <c r="A45" t="s">
        <v>49</v>
      </c>
      <c r="C45" s="31" t="s">
        <v>126</v>
      </c>
      <c r="E45" s="33" t="s">
        <v>2280</v>
      </c>
      <c r="J45" s="32">
        <f>0</f>
      </c>
      <c s="32">
        <f>0</f>
      </c>
      <c s="32">
        <f>0+L46+L50+L54+L58+L62+L66+L70+L74+L78+L82+L86</f>
      </c>
      <c s="32">
        <f>0+M46+M50+M54+M58+M62+M66+M70+M74+M78+M82+M86</f>
      </c>
    </row>
    <row r="46" spans="1:16" ht="12.75">
      <c r="A46" t="s">
        <v>52</v>
      </c>
      <c s="34" t="s">
        <v>122</v>
      </c>
      <c s="34" t="s">
        <v>2684</v>
      </c>
      <c s="35" t="s">
        <v>5</v>
      </c>
      <c s="6" t="s">
        <v>2685</v>
      </c>
      <c s="36" t="s">
        <v>56</v>
      </c>
      <c s="37">
        <v>0.002</v>
      </c>
      <c s="36">
        <v>0</v>
      </c>
      <c s="36">
        <f>ROUND(G46*H46,6)</f>
      </c>
      <c r="L46" s="38">
        <v>0</v>
      </c>
      <c s="32">
        <f>ROUND(ROUND(L46,2)*ROUND(G46,3),2)</f>
      </c>
      <c s="36" t="s">
        <v>2446</v>
      </c>
      <c>
        <f>(M46*21)/100</f>
      </c>
      <c t="s">
        <v>27</v>
      </c>
    </row>
    <row r="47" spans="1:5" ht="25.5">
      <c r="A47" s="35" t="s">
        <v>58</v>
      </c>
      <c r="E47" s="39" t="s">
        <v>2686</v>
      </c>
    </row>
    <row r="48" spans="1:5" ht="38.25">
      <c r="A48" s="35" t="s">
        <v>59</v>
      </c>
      <c r="E48" s="40" t="s">
        <v>2687</v>
      </c>
    </row>
    <row r="49" spans="1:5" ht="12.75">
      <c r="A49" t="s">
        <v>60</v>
      </c>
      <c r="E49" s="39" t="s">
        <v>5</v>
      </c>
    </row>
    <row r="50" spans="1:16" ht="12.75">
      <c r="A50" t="s">
        <v>52</v>
      </c>
      <c s="34" t="s">
        <v>126</v>
      </c>
      <c s="34" t="s">
        <v>2688</v>
      </c>
      <c s="35" t="s">
        <v>5</v>
      </c>
      <c s="6" t="s">
        <v>2689</v>
      </c>
      <c s="36" t="s">
        <v>73</v>
      </c>
      <c s="37">
        <v>224.9</v>
      </c>
      <c s="36">
        <v>0</v>
      </c>
      <c s="36">
        <f>ROUND(G50*H50,6)</f>
      </c>
      <c r="L50" s="38">
        <v>0</v>
      </c>
      <c s="32">
        <f>ROUND(ROUND(L50,2)*ROUND(G50,3),2)</f>
      </c>
      <c s="36" t="s">
        <v>2446</v>
      </c>
      <c>
        <f>(M50*21)/100</f>
      </c>
      <c t="s">
        <v>27</v>
      </c>
    </row>
    <row r="51" spans="1:5" ht="25.5">
      <c r="A51" s="35" t="s">
        <v>58</v>
      </c>
      <c r="E51" s="39" t="s">
        <v>2690</v>
      </c>
    </row>
    <row r="52" spans="1:5" ht="38.25">
      <c r="A52" s="35" t="s">
        <v>59</v>
      </c>
      <c r="E52" s="40" t="s">
        <v>2691</v>
      </c>
    </row>
    <row r="53" spans="1:5" ht="12.75">
      <c r="A53" t="s">
        <v>60</v>
      </c>
      <c r="E53" s="39" t="s">
        <v>5</v>
      </c>
    </row>
    <row r="54" spans="1:16" ht="12.75">
      <c r="A54" t="s">
        <v>52</v>
      </c>
      <c s="34" t="s">
        <v>130</v>
      </c>
      <c s="34" t="s">
        <v>2692</v>
      </c>
      <c s="35" t="s">
        <v>5</v>
      </c>
      <c s="6" t="s">
        <v>2693</v>
      </c>
      <c s="36" t="s">
        <v>56</v>
      </c>
      <c s="37">
        <v>114.72</v>
      </c>
      <c s="36">
        <v>0</v>
      </c>
      <c s="36">
        <f>ROUND(G54*H54,6)</f>
      </c>
      <c r="L54" s="38">
        <v>0</v>
      </c>
      <c s="32">
        <f>ROUND(ROUND(L54,2)*ROUND(G54,3),2)</f>
      </c>
      <c s="36" t="s">
        <v>2446</v>
      </c>
      <c>
        <f>(M54*21)/100</f>
      </c>
      <c t="s">
        <v>27</v>
      </c>
    </row>
    <row r="55" spans="1:5" ht="25.5">
      <c r="A55" s="35" t="s">
        <v>58</v>
      </c>
      <c r="E55" s="39" t="s">
        <v>2694</v>
      </c>
    </row>
    <row r="56" spans="1:5" ht="38.25">
      <c r="A56" s="35" t="s">
        <v>59</v>
      </c>
      <c r="E56" s="40" t="s">
        <v>2695</v>
      </c>
    </row>
    <row r="57" spans="1:5" ht="12.75">
      <c r="A57" t="s">
        <v>60</v>
      </c>
      <c r="E57" s="39" t="s">
        <v>5</v>
      </c>
    </row>
    <row r="58" spans="1:16" ht="12.75">
      <c r="A58" t="s">
        <v>52</v>
      </c>
      <c s="34" t="s">
        <v>134</v>
      </c>
      <c s="34" t="s">
        <v>2696</v>
      </c>
      <c s="35" t="s">
        <v>5</v>
      </c>
      <c s="6" t="s">
        <v>2697</v>
      </c>
      <c s="36" t="s">
        <v>56</v>
      </c>
      <c s="37">
        <v>14.984</v>
      </c>
      <c s="36">
        <v>0</v>
      </c>
      <c s="36">
        <f>ROUND(G58*H58,6)</f>
      </c>
      <c r="L58" s="38">
        <v>0</v>
      </c>
      <c s="32">
        <f>ROUND(ROUND(L58,2)*ROUND(G58,3),2)</f>
      </c>
      <c s="36" t="s">
        <v>2446</v>
      </c>
      <c>
        <f>(M58*21)/100</f>
      </c>
      <c t="s">
        <v>27</v>
      </c>
    </row>
    <row r="59" spans="1:5" ht="12.75">
      <c r="A59" s="35" t="s">
        <v>58</v>
      </c>
      <c r="E59" s="39" t="s">
        <v>2698</v>
      </c>
    </row>
    <row r="60" spans="1:5" ht="76.5">
      <c r="A60" s="35" t="s">
        <v>59</v>
      </c>
      <c r="E60" s="40" t="s">
        <v>2699</v>
      </c>
    </row>
    <row r="61" spans="1:5" ht="12.75">
      <c r="A61" t="s">
        <v>60</v>
      </c>
      <c r="E61" s="39" t="s">
        <v>5</v>
      </c>
    </row>
    <row r="62" spans="1:16" ht="12.75">
      <c r="A62" t="s">
        <v>52</v>
      </c>
      <c s="34" t="s">
        <v>138</v>
      </c>
      <c s="34" t="s">
        <v>2700</v>
      </c>
      <c s="35" t="s">
        <v>5</v>
      </c>
      <c s="6" t="s">
        <v>2701</v>
      </c>
      <c s="36" t="s">
        <v>73</v>
      </c>
      <c s="37">
        <v>78.41</v>
      </c>
      <c s="36">
        <v>0</v>
      </c>
      <c s="36">
        <f>ROUND(G62*H62,6)</f>
      </c>
      <c r="L62" s="38">
        <v>0</v>
      </c>
      <c s="32">
        <f>ROUND(ROUND(L62,2)*ROUND(G62,3),2)</f>
      </c>
      <c s="36" t="s">
        <v>2446</v>
      </c>
      <c>
        <f>(M62*21)/100</f>
      </c>
      <c t="s">
        <v>27</v>
      </c>
    </row>
    <row r="63" spans="1:5" ht="25.5">
      <c r="A63" s="35" t="s">
        <v>58</v>
      </c>
      <c r="E63" s="39" t="s">
        <v>2702</v>
      </c>
    </row>
    <row r="64" spans="1:5" ht="51">
      <c r="A64" s="35" t="s">
        <v>59</v>
      </c>
      <c r="E64" s="40" t="s">
        <v>2703</v>
      </c>
    </row>
    <row r="65" spans="1:5" ht="12.75">
      <c r="A65" t="s">
        <v>60</v>
      </c>
      <c r="E65" s="39" t="s">
        <v>5</v>
      </c>
    </row>
    <row r="66" spans="1:16" ht="25.5">
      <c r="A66" t="s">
        <v>52</v>
      </c>
      <c s="34" t="s">
        <v>143</v>
      </c>
      <c s="34" t="s">
        <v>2704</v>
      </c>
      <c s="35" t="s">
        <v>5</v>
      </c>
      <c s="6" t="s">
        <v>2705</v>
      </c>
      <c s="36" t="s">
        <v>56</v>
      </c>
      <c s="37">
        <v>69.143</v>
      </c>
      <c s="36">
        <v>0</v>
      </c>
      <c s="36">
        <f>ROUND(G66*H66,6)</f>
      </c>
      <c r="L66" s="38">
        <v>0</v>
      </c>
      <c s="32">
        <f>ROUND(ROUND(L66,2)*ROUND(G66,3),2)</f>
      </c>
      <c s="36" t="s">
        <v>2446</v>
      </c>
      <c>
        <f>(M66*21)/100</f>
      </c>
      <c t="s">
        <v>27</v>
      </c>
    </row>
    <row r="67" spans="1:5" ht="25.5">
      <c r="A67" s="35" t="s">
        <v>58</v>
      </c>
      <c r="E67" s="39" t="s">
        <v>2706</v>
      </c>
    </row>
    <row r="68" spans="1:5" ht="102">
      <c r="A68" s="35" t="s">
        <v>59</v>
      </c>
      <c r="E68" s="40" t="s">
        <v>2707</v>
      </c>
    </row>
    <row r="69" spans="1:5" ht="12.75">
      <c r="A69" t="s">
        <v>60</v>
      </c>
      <c r="E69" s="39" t="s">
        <v>5</v>
      </c>
    </row>
    <row r="70" spans="1:16" ht="25.5">
      <c r="A70" t="s">
        <v>52</v>
      </c>
      <c s="34" t="s">
        <v>147</v>
      </c>
      <c s="34" t="s">
        <v>2708</v>
      </c>
      <c s="35" t="s">
        <v>5</v>
      </c>
      <c s="6" t="s">
        <v>2709</v>
      </c>
      <c s="36" t="s">
        <v>56</v>
      </c>
      <c s="37">
        <v>69.143</v>
      </c>
      <c s="36">
        <v>0</v>
      </c>
      <c s="36">
        <f>ROUND(G70*H70,6)</f>
      </c>
      <c r="L70" s="38">
        <v>0</v>
      </c>
      <c s="32">
        <f>ROUND(ROUND(L70,2)*ROUND(G70,3),2)</f>
      </c>
      <c s="36" t="s">
        <v>2446</v>
      </c>
      <c>
        <f>(M70*21)/100</f>
      </c>
      <c t="s">
        <v>27</v>
      </c>
    </row>
    <row r="71" spans="1:5" ht="25.5">
      <c r="A71" s="35" t="s">
        <v>58</v>
      </c>
      <c r="E71" s="39" t="s">
        <v>2710</v>
      </c>
    </row>
    <row r="72" spans="1:5" ht="12.75">
      <c r="A72" s="35" t="s">
        <v>59</v>
      </c>
      <c r="E72" s="40" t="s">
        <v>5</v>
      </c>
    </row>
    <row r="73" spans="1:5" ht="12.75">
      <c r="A73" t="s">
        <v>60</v>
      </c>
      <c r="E73" s="39" t="s">
        <v>5</v>
      </c>
    </row>
    <row r="74" spans="1:16" ht="12.75">
      <c r="A74" t="s">
        <v>52</v>
      </c>
      <c s="34" t="s">
        <v>151</v>
      </c>
      <c s="34" t="s">
        <v>2711</v>
      </c>
      <c s="35" t="s">
        <v>5</v>
      </c>
      <c s="6" t="s">
        <v>2712</v>
      </c>
      <c s="36" t="s">
        <v>73</v>
      </c>
      <c s="37">
        <v>80</v>
      </c>
      <c s="36">
        <v>0</v>
      </c>
      <c s="36">
        <f>ROUND(G74*H74,6)</f>
      </c>
      <c r="L74" s="38">
        <v>0</v>
      </c>
      <c s="32">
        <f>ROUND(ROUND(L74,2)*ROUND(G74,3),2)</f>
      </c>
      <c s="36" t="s">
        <v>2446</v>
      </c>
      <c>
        <f>(M74*21)/100</f>
      </c>
      <c t="s">
        <v>27</v>
      </c>
    </row>
    <row r="75" spans="1:5" ht="25.5">
      <c r="A75" s="35" t="s">
        <v>58</v>
      </c>
      <c r="E75" s="39" t="s">
        <v>2713</v>
      </c>
    </row>
    <row r="76" spans="1:5" ht="102">
      <c r="A76" s="35" t="s">
        <v>59</v>
      </c>
      <c r="E76" s="40" t="s">
        <v>2714</v>
      </c>
    </row>
    <row r="77" spans="1:5" ht="38.25">
      <c r="A77" t="s">
        <v>60</v>
      </c>
      <c r="E77" s="39" t="s">
        <v>2715</v>
      </c>
    </row>
    <row r="78" spans="1:16" ht="12.75">
      <c r="A78" t="s">
        <v>52</v>
      </c>
      <c s="34" t="s">
        <v>155</v>
      </c>
      <c s="34" t="s">
        <v>2716</v>
      </c>
      <c s="35" t="s">
        <v>5</v>
      </c>
      <c s="6" t="s">
        <v>2717</v>
      </c>
      <c s="36" t="s">
        <v>73</v>
      </c>
      <c s="37">
        <v>45.74</v>
      </c>
      <c s="36">
        <v>0</v>
      </c>
      <c s="36">
        <f>ROUND(G78*H78,6)</f>
      </c>
      <c r="L78" s="38">
        <v>0</v>
      </c>
      <c s="32">
        <f>ROUND(ROUND(L78,2)*ROUND(G78,3),2)</f>
      </c>
      <c s="36" t="s">
        <v>2446</v>
      </c>
      <c>
        <f>(M78*21)/100</f>
      </c>
      <c t="s">
        <v>27</v>
      </c>
    </row>
    <row r="79" spans="1:5" ht="25.5">
      <c r="A79" s="35" t="s">
        <v>58</v>
      </c>
      <c r="E79" s="39" t="s">
        <v>2718</v>
      </c>
    </row>
    <row r="80" spans="1:5" ht="38.25">
      <c r="A80" s="35" t="s">
        <v>59</v>
      </c>
      <c r="E80" s="40" t="s">
        <v>2719</v>
      </c>
    </row>
    <row r="81" spans="1:5" ht="38.25">
      <c r="A81" t="s">
        <v>60</v>
      </c>
      <c r="E81" s="39" t="s">
        <v>2720</v>
      </c>
    </row>
    <row r="82" spans="1:16" ht="25.5">
      <c r="A82" t="s">
        <v>52</v>
      </c>
      <c s="34" t="s">
        <v>77</v>
      </c>
      <c s="34" t="s">
        <v>2721</v>
      </c>
      <c s="35" t="s">
        <v>5</v>
      </c>
      <c s="6" t="s">
        <v>2722</v>
      </c>
      <c s="36" t="s">
        <v>73</v>
      </c>
      <c s="37">
        <v>76.36</v>
      </c>
      <c s="36">
        <v>0</v>
      </c>
      <c s="36">
        <f>ROUND(G82*H82,6)</f>
      </c>
      <c r="L82" s="38">
        <v>0</v>
      </c>
      <c s="32">
        <f>ROUND(ROUND(L82,2)*ROUND(G82,3),2)</f>
      </c>
      <c s="36" t="s">
        <v>2446</v>
      </c>
      <c>
        <f>(M82*21)/100</f>
      </c>
      <c t="s">
        <v>27</v>
      </c>
    </row>
    <row r="83" spans="1:5" ht="25.5">
      <c r="A83" s="35" t="s">
        <v>58</v>
      </c>
      <c r="E83" s="39" t="s">
        <v>2723</v>
      </c>
    </row>
    <row r="84" spans="1:5" ht="51">
      <c r="A84" s="35" t="s">
        <v>59</v>
      </c>
      <c r="E84" s="40" t="s">
        <v>2724</v>
      </c>
    </row>
    <row r="85" spans="1:5" ht="12.75">
      <c r="A85" t="s">
        <v>60</v>
      </c>
      <c r="E85" s="39" t="s">
        <v>5</v>
      </c>
    </row>
    <row r="86" spans="1:16" ht="25.5">
      <c r="A86" t="s">
        <v>52</v>
      </c>
      <c s="34" t="s">
        <v>82</v>
      </c>
      <c s="34" t="s">
        <v>2725</v>
      </c>
      <c s="35" t="s">
        <v>5</v>
      </c>
      <c s="6" t="s">
        <v>2726</v>
      </c>
      <c s="36" t="s">
        <v>73</v>
      </c>
      <c s="37">
        <v>1009.306</v>
      </c>
      <c s="36">
        <v>0</v>
      </c>
      <c s="36">
        <f>ROUND(G86*H86,6)</f>
      </c>
      <c r="L86" s="38">
        <v>0</v>
      </c>
      <c s="32">
        <f>ROUND(ROUND(L86,2)*ROUND(G86,3),2)</f>
      </c>
      <c s="36" t="s">
        <v>2446</v>
      </c>
      <c>
        <f>(M86*21)/100</f>
      </c>
      <c t="s">
        <v>27</v>
      </c>
    </row>
    <row r="87" spans="1:5" ht="25.5">
      <c r="A87" s="35" t="s">
        <v>58</v>
      </c>
      <c r="E87" s="39" t="s">
        <v>2727</v>
      </c>
    </row>
    <row r="88" spans="1:5" ht="140.25">
      <c r="A88" s="35" t="s">
        <v>59</v>
      </c>
      <c r="E88" s="40" t="s">
        <v>2728</v>
      </c>
    </row>
    <row r="89" spans="1:5" ht="12.75">
      <c r="A89" t="s">
        <v>60</v>
      </c>
      <c r="E89" s="39" t="s">
        <v>5</v>
      </c>
    </row>
    <row r="90" spans="1:13" ht="12.75">
      <c r="A90" t="s">
        <v>49</v>
      </c>
      <c r="C90" s="31" t="s">
        <v>367</v>
      </c>
      <c r="E90" s="33" t="s">
        <v>368</v>
      </c>
      <c r="J90" s="32">
        <f>0</f>
      </c>
      <c s="32">
        <f>0</f>
      </c>
      <c s="32">
        <f>0+L91</f>
      </c>
      <c s="32">
        <f>0+M91</f>
      </c>
    </row>
    <row r="91" spans="1:16" ht="25.5">
      <c r="A91" t="s">
        <v>52</v>
      </c>
      <c s="34" t="s">
        <v>186</v>
      </c>
      <c s="34" t="s">
        <v>587</v>
      </c>
      <c s="35" t="s">
        <v>371</v>
      </c>
      <c s="6" t="s">
        <v>588</v>
      </c>
      <c s="36" t="s">
        <v>373</v>
      </c>
      <c s="37">
        <v>598.226</v>
      </c>
      <c s="36">
        <v>0</v>
      </c>
      <c s="36">
        <f>ROUND(G91*H91,6)</f>
      </c>
      <c r="L91" s="38">
        <v>0</v>
      </c>
      <c s="32">
        <f>ROUND(ROUND(L91,2)*ROUND(G91,3),2)</f>
      </c>
      <c s="36" t="s">
        <v>350</v>
      </c>
      <c>
        <f>(M91*21)/100</f>
      </c>
      <c t="s">
        <v>27</v>
      </c>
    </row>
    <row r="92" spans="1:5" ht="25.5">
      <c r="A92" s="35" t="s">
        <v>58</v>
      </c>
      <c r="E92" s="39" t="s">
        <v>588</v>
      </c>
    </row>
    <row r="93" spans="1:5" ht="12.75">
      <c r="A93" s="35" t="s">
        <v>59</v>
      </c>
      <c r="E93" s="40" t="s">
        <v>5</v>
      </c>
    </row>
    <row r="94" spans="1:5" ht="12.75">
      <c r="A94" t="s">
        <v>60</v>
      </c>
      <c r="E94" s="39" t="s">
        <v>5</v>
      </c>
    </row>
    <row r="95" spans="1:13" ht="12.75">
      <c r="A95" t="s">
        <v>49</v>
      </c>
      <c r="C95" s="31" t="s">
        <v>2729</v>
      </c>
      <c r="E95" s="33" t="s">
        <v>2730</v>
      </c>
      <c r="J95" s="32">
        <f>0</f>
      </c>
      <c s="32">
        <f>0</f>
      </c>
      <c s="32">
        <f>0+L96+L100+L104+L108</f>
      </c>
      <c s="32">
        <f>0+M96+M100+M104+M108</f>
      </c>
    </row>
    <row r="96" spans="1:16" ht="12.75">
      <c r="A96" t="s">
        <v>52</v>
      </c>
      <c s="34" t="s">
        <v>87</v>
      </c>
      <c s="34" t="s">
        <v>2731</v>
      </c>
      <c s="35" t="s">
        <v>5</v>
      </c>
      <c s="6" t="s">
        <v>2732</v>
      </c>
      <c s="36" t="s">
        <v>373</v>
      </c>
      <c s="37">
        <v>598.226</v>
      </c>
      <c s="36">
        <v>0</v>
      </c>
      <c s="36">
        <f>ROUND(G96*H96,6)</f>
      </c>
      <c r="L96" s="38">
        <v>0</v>
      </c>
      <c s="32">
        <f>ROUND(ROUND(L96,2)*ROUND(G96,3),2)</f>
      </c>
      <c s="36" t="s">
        <v>2446</v>
      </c>
      <c>
        <f>(M96*21)/100</f>
      </c>
      <c t="s">
        <v>27</v>
      </c>
    </row>
    <row r="97" spans="1:5" ht="12.75">
      <c r="A97" s="35" t="s">
        <v>58</v>
      </c>
      <c r="E97" s="39" t="s">
        <v>2733</v>
      </c>
    </row>
    <row r="98" spans="1:5" ht="12.75">
      <c r="A98" s="35" t="s">
        <v>59</v>
      </c>
      <c r="E98" s="40" t="s">
        <v>5</v>
      </c>
    </row>
    <row r="99" spans="1:5" ht="25.5">
      <c r="A99" t="s">
        <v>60</v>
      </c>
      <c r="E99" s="39" t="s">
        <v>2734</v>
      </c>
    </row>
    <row r="100" spans="1:16" ht="12.75">
      <c r="A100" t="s">
        <v>52</v>
      </c>
      <c s="34" t="s">
        <v>91</v>
      </c>
      <c s="34" t="s">
        <v>2735</v>
      </c>
      <c s="35" t="s">
        <v>5</v>
      </c>
      <c s="6" t="s">
        <v>2736</v>
      </c>
      <c s="36" t="s">
        <v>373</v>
      </c>
      <c s="37">
        <v>598.226</v>
      </c>
      <c s="36">
        <v>0</v>
      </c>
      <c s="36">
        <f>ROUND(G100*H100,6)</f>
      </c>
      <c r="L100" s="38">
        <v>0</v>
      </c>
      <c s="32">
        <f>ROUND(ROUND(L100,2)*ROUND(G100,3),2)</f>
      </c>
      <c s="36" t="s">
        <v>2446</v>
      </c>
      <c>
        <f>(M100*21)/100</f>
      </c>
      <c t="s">
        <v>27</v>
      </c>
    </row>
    <row r="101" spans="1:5" ht="12.75">
      <c r="A101" s="35" t="s">
        <v>58</v>
      </c>
      <c r="E101" s="39" t="s">
        <v>2737</v>
      </c>
    </row>
    <row r="102" spans="1:5" ht="12.75">
      <c r="A102" s="35" t="s">
        <v>59</v>
      </c>
      <c r="E102" s="40" t="s">
        <v>5</v>
      </c>
    </row>
    <row r="103" spans="1:5" ht="12.75">
      <c r="A103" t="s">
        <v>60</v>
      </c>
      <c r="E103" s="39" t="s">
        <v>5</v>
      </c>
    </row>
    <row r="104" spans="1:16" ht="25.5">
      <c r="A104" t="s">
        <v>52</v>
      </c>
      <c s="34" t="s">
        <v>96</v>
      </c>
      <c s="34" t="s">
        <v>2738</v>
      </c>
      <c s="35" t="s">
        <v>5</v>
      </c>
      <c s="6" t="s">
        <v>2739</v>
      </c>
      <c s="36" t="s">
        <v>373</v>
      </c>
      <c s="37">
        <v>598.226</v>
      </c>
      <c s="36">
        <v>0</v>
      </c>
      <c s="36">
        <f>ROUND(G104*H104,6)</f>
      </c>
      <c r="L104" s="38">
        <v>0</v>
      </c>
      <c s="32">
        <f>ROUND(ROUND(L104,2)*ROUND(G104,3),2)</f>
      </c>
      <c s="36" t="s">
        <v>2446</v>
      </c>
      <c>
        <f>(M104*21)/100</f>
      </c>
      <c t="s">
        <v>27</v>
      </c>
    </row>
    <row r="105" spans="1:5" ht="25.5">
      <c r="A105" s="35" t="s">
        <v>58</v>
      </c>
      <c r="E105" s="39" t="s">
        <v>2740</v>
      </c>
    </row>
    <row r="106" spans="1:5" ht="12.75">
      <c r="A106" s="35" t="s">
        <v>59</v>
      </c>
      <c r="E106" s="40" t="s">
        <v>5</v>
      </c>
    </row>
    <row r="107" spans="1:5" ht="12.75">
      <c r="A107" t="s">
        <v>60</v>
      </c>
      <c r="E107" s="39" t="s">
        <v>5</v>
      </c>
    </row>
    <row r="108" spans="1:16" ht="25.5">
      <c r="A108" t="s">
        <v>52</v>
      </c>
      <c s="34" t="s">
        <v>181</v>
      </c>
      <c s="34" t="s">
        <v>2741</v>
      </c>
      <c s="35" t="s">
        <v>5</v>
      </c>
      <c s="6" t="s">
        <v>2742</v>
      </c>
      <c s="36" t="s">
        <v>373</v>
      </c>
      <c s="37">
        <v>598.226</v>
      </c>
      <c s="36">
        <v>0</v>
      </c>
      <c s="36">
        <f>ROUND(G108*H108,6)</f>
      </c>
      <c r="L108" s="38">
        <v>0</v>
      </c>
      <c s="32">
        <f>ROUND(ROUND(L108,2)*ROUND(G108,3),2)</f>
      </c>
      <c s="36" t="s">
        <v>2446</v>
      </c>
      <c>
        <f>(M108*21)/100</f>
      </c>
      <c t="s">
        <v>27</v>
      </c>
    </row>
    <row r="109" spans="1:5" ht="38.25">
      <c r="A109" s="35" t="s">
        <v>58</v>
      </c>
      <c r="E109" s="39" t="s">
        <v>2743</v>
      </c>
    </row>
    <row r="110" spans="1:5" ht="12.75">
      <c r="A110" s="35" t="s">
        <v>59</v>
      </c>
      <c r="E110" s="40" t="s">
        <v>5</v>
      </c>
    </row>
    <row r="111" spans="1:5" ht="165.75">
      <c r="A111" t="s">
        <v>60</v>
      </c>
      <c r="E111" s="39" t="s">
        <v>2744</v>
      </c>
    </row>
    <row r="112" spans="1:13" ht="12.75">
      <c r="A112" t="s">
        <v>2644</v>
      </c>
      <c r="C112" s="31" t="s">
        <v>2745</v>
      </c>
      <c r="E112" s="33" t="s">
        <v>2746</v>
      </c>
      <c r="J112" s="32">
        <f>0+J113+J134+J199+J360+J445+J566+J599+J680+J765+J814+J987+J1004+J1141+J1186+J1235+J1276+J1329+J1378+J1423+J1436+J1465+J1470+J1475</f>
      </c>
      <c s="32">
        <f>0+K113+K134+K199+K360+K445+K566+K599+K680+K765+K814+K987+K1004+K1141+K1186+K1235+K1276+K1329+K1378+K1423+K1436+K1465+K1470+K1475</f>
      </c>
      <c s="32">
        <f>0+L113+L134+L199+L360+L445+L566+L599+L680+L765+L814+L987+L1004+L1141+L1186+L1235+L1276+L1329+L1378+L1423+L1436+L1465+L1470+L1475</f>
      </c>
      <c s="32">
        <f>0+M113+M134+M199+M360+M445+M566+M599+M680+M765+M814+M987+M1004+M1141+M1186+M1235+M1276+M1329+M1378+M1423+M1436+M1465+M1470+M1475</f>
      </c>
    </row>
    <row r="113" spans="1:13" ht="12.75">
      <c r="A113" t="s">
        <v>49</v>
      </c>
      <c r="C113" s="31" t="s">
        <v>53</v>
      </c>
      <c r="E113" s="33" t="s">
        <v>406</v>
      </c>
      <c r="J113" s="32">
        <f>0</f>
      </c>
      <c s="32">
        <f>0</f>
      </c>
      <c s="32">
        <f>0+L114+L118+L122+L126+L130</f>
      </c>
      <c s="32">
        <f>0+M114+M118+M122+M126+M130</f>
      </c>
    </row>
    <row r="114" spans="1:16" ht="25.5">
      <c r="A114" t="s">
        <v>52</v>
      </c>
      <c s="34" t="s">
        <v>82</v>
      </c>
      <c s="34" t="s">
        <v>2747</v>
      </c>
      <c s="35" t="s">
        <v>5</v>
      </c>
      <c s="6" t="s">
        <v>2748</v>
      </c>
      <c s="36" t="s">
        <v>56</v>
      </c>
      <c s="37">
        <v>1180</v>
      </c>
      <c s="36">
        <v>0</v>
      </c>
      <c s="36">
        <f>ROUND(G114*H114,6)</f>
      </c>
      <c r="L114" s="38">
        <v>0</v>
      </c>
      <c s="32">
        <f>ROUND(ROUND(L114,2)*ROUND(G114,3),2)</f>
      </c>
      <c s="36" t="s">
        <v>2446</v>
      </c>
      <c>
        <f>(M114*21)/100</f>
      </c>
      <c t="s">
        <v>27</v>
      </c>
    </row>
    <row r="115" spans="1:5" ht="25.5">
      <c r="A115" s="35" t="s">
        <v>58</v>
      </c>
      <c r="E115" s="39" t="s">
        <v>2749</v>
      </c>
    </row>
    <row r="116" spans="1:5" ht="38.25">
      <c r="A116" s="35" t="s">
        <v>59</v>
      </c>
      <c r="E116" s="40" t="s">
        <v>2750</v>
      </c>
    </row>
    <row r="117" spans="1:5" ht="12.75">
      <c r="A117" t="s">
        <v>60</v>
      </c>
      <c r="E117" s="39" t="s">
        <v>5</v>
      </c>
    </row>
    <row r="118" spans="1:16" ht="25.5">
      <c r="A118" t="s">
        <v>52</v>
      </c>
      <c s="34" t="s">
        <v>181</v>
      </c>
      <c s="34" t="s">
        <v>2751</v>
      </c>
      <c s="35" t="s">
        <v>5</v>
      </c>
      <c s="6" t="s">
        <v>2752</v>
      </c>
      <c s="36" t="s">
        <v>56</v>
      </c>
      <c s="37">
        <v>1930</v>
      </c>
      <c s="36">
        <v>0</v>
      </c>
      <c s="36">
        <f>ROUND(G118*H118,6)</f>
      </c>
      <c r="L118" s="38">
        <v>0</v>
      </c>
      <c s="32">
        <f>ROUND(ROUND(L118,2)*ROUND(G118,3),2)</f>
      </c>
      <c s="36" t="s">
        <v>2446</v>
      </c>
      <c>
        <f>(M118*21)/100</f>
      </c>
      <c t="s">
        <v>27</v>
      </c>
    </row>
    <row r="119" spans="1:5" ht="38.25">
      <c r="A119" s="35" t="s">
        <v>58</v>
      </c>
      <c r="E119" s="39" t="s">
        <v>2753</v>
      </c>
    </row>
    <row r="120" spans="1:5" ht="51">
      <c r="A120" s="35" t="s">
        <v>59</v>
      </c>
      <c r="E120" s="40" t="s">
        <v>2754</v>
      </c>
    </row>
    <row r="121" spans="1:5" ht="12.75">
      <c r="A121" t="s">
        <v>60</v>
      </c>
      <c r="E121" s="39" t="s">
        <v>5</v>
      </c>
    </row>
    <row r="122" spans="1:16" ht="12.75">
      <c r="A122" t="s">
        <v>52</v>
      </c>
      <c s="34" t="s">
        <v>186</v>
      </c>
      <c s="34" t="s">
        <v>2755</v>
      </c>
      <c s="35" t="s">
        <v>5</v>
      </c>
      <c s="6" t="s">
        <v>2756</v>
      </c>
      <c s="36" t="s">
        <v>56</v>
      </c>
      <c s="37">
        <v>1180</v>
      </c>
      <c s="36">
        <v>0</v>
      </c>
      <c s="36">
        <f>ROUND(G122*H122,6)</f>
      </c>
      <c r="L122" s="38">
        <v>0</v>
      </c>
      <c s="32">
        <f>ROUND(ROUND(L122,2)*ROUND(G122,3),2)</f>
      </c>
      <c s="36" t="s">
        <v>2446</v>
      </c>
      <c>
        <f>(M122*21)/100</f>
      </c>
      <c t="s">
        <v>27</v>
      </c>
    </row>
    <row r="123" spans="1:5" ht="25.5">
      <c r="A123" s="35" t="s">
        <v>58</v>
      </c>
      <c r="E123" s="39" t="s">
        <v>2757</v>
      </c>
    </row>
    <row r="124" spans="1:5" ht="38.25">
      <c r="A124" s="35" t="s">
        <v>59</v>
      </c>
      <c r="E124" s="40" t="s">
        <v>2758</v>
      </c>
    </row>
    <row r="125" spans="1:5" ht="12.75">
      <c r="A125" t="s">
        <v>60</v>
      </c>
      <c r="E125" s="39" t="s">
        <v>5</v>
      </c>
    </row>
    <row r="126" spans="1:16" ht="12.75">
      <c r="A126" t="s">
        <v>52</v>
      </c>
      <c s="34" t="s">
        <v>189</v>
      </c>
      <c s="34" t="s">
        <v>2491</v>
      </c>
      <c s="35" t="s">
        <v>5</v>
      </c>
      <c s="6" t="s">
        <v>2492</v>
      </c>
      <c s="36" t="s">
        <v>56</v>
      </c>
      <c s="37">
        <v>1180</v>
      </c>
      <c s="36">
        <v>0</v>
      </c>
      <c s="36">
        <f>ROUND(G126*H126,6)</f>
      </c>
      <c r="L126" s="38">
        <v>0</v>
      </c>
      <c s="32">
        <f>ROUND(ROUND(L126,2)*ROUND(G126,3),2)</f>
      </c>
      <c s="36" t="s">
        <v>2446</v>
      </c>
      <c>
        <f>(M126*21)/100</f>
      </c>
      <c t="s">
        <v>27</v>
      </c>
    </row>
    <row r="127" spans="1:5" ht="25.5">
      <c r="A127" s="35" t="s">
        <v>58</v>
      </c>
      <c r="E127" s="39" t="s">
        <v>2493</v>
      </c>
    </row>
    <row r="128" spans="1:5" ht="38.25">
      <c r="A128" s="35" t="s">
        <v>59</v>
      </c>
      <c r="E128" s="40" t="s">
        <v>2759</v>
      </c>
    </row>
    <row r="129" spans="1:5" ht="153">
      <c r="A129" t="s">
        <v>60</v>
      </c>
      <c r="E129" s="39" t="s">
        <v>2495</v>
      </c>
    </row>
    <row r="130" spans="1:16" ht="12.75">
      <c r="A130" t="s">
        <v>52</v>
      </c>
      <c s="34" t="s">
        <v>193</v>
      </c>
      <c s="34" t="s">
        <v>2496</v>
      </c>
      <c s="35" t="s">
        <v>5</v>
      </c>
      <c s="6" t="s">
        <v>2497</v>
      </c>
      <c s="36" t="s">
        <v>56</v>
      </c>
      <c s="37">
        <v>750</v>
      </c>
      <c s="36">
        <v>0</v>
      </c>
      <c s="36">
        <f>ROUND(G130*H130,6)</f>
      </c>
      <c r="L130" s="38">
        <v>0</v>
      </c>
      <c s="32">
        <f>ROUND(ROUND(L130,2)*ROUND(G130,3),2)</f>
      </c>
      <c s="36" t="s">
        <v>2446</v>
      </c>
      <c>
        <f>(M130*21)/100</f>
      </c>
      <c t="s">
        <v>27</v>
      </c>
    </row>
    <row r="131" spans="1:5" ht="25.5">
      <c r="A131" s="35" t="s">
        <v>58</v>
      </c>
      <c r="E131" s="39" t="s">
        <v>2498</v>
      </c>
    </row>
    <row r="132" spans="1:5" ht="38.25">
      <c r="A132" s="35" t="s">
        <v>59</v>
      </c>
      <c r="E132" s="40" t="s">
        <v>2760</v>
      </c>
    </row>
    <row r="133" spans="1:5" ht="242.25">
      <c r="A133" t="s">
        <v>60</v>
      </c>
      <c r="E133" s="39" t="s">
        <v>2500</v>
      </c>
    </row>
    <row r="134" spans="1:13" ht="12.75">
      <c r="A134" t="s">
        <v>49</v>
      </c>
      <c r="C134" s="31" t="s">
        <v>27</v>
      </c>
      <c r="E134" s="33" t="s">
        <v>2257</v>
      </c>
      <c r="J134" s="32">
        <f>0</f>
      </c>
      <c s="32">
        <f>0</f>
      </c>
      <c s="32">
        <f>0+L135+L139+L143+L147+L151+L155+L159+L163+L167+L171+L175+L179+L183+L187+L191+L195</f>
      </c>
      <c s="32">
        <f>0+M135+M139+M143+M147+M151+M155+M159+M163+M167+M171+M175+M179+M183+M187+M191+M195</f>
      </c>
    </row>
    <row r="135" spans="1:16" ht="25.5">
      <c r="A135" t="s">
        <v>52</v>
      </c>
      <c s="34" t="s">
        <v>196</v>
      </c>
      <c s="34" t="s">
        <v>2761</v>
      </c>
      <c s="35" t="s">
        <v>5</v>
      </c>
      <c s="6" t="s">
        <v>2762</v>
      </c>
      <c s="36" t="s">
        <v>56</v>
      </c>
      <c s="37">
        <v>7.636</v>
      </c>
      <c s="36">
        <v>2.16</v>
      </c>
      <c s="36">
        <f>ROUND(G135*H135,6)</f>
      </c>
      <c r="L135" s="38">
        <v>0</v>
      </c>
      <c s="32">
        <f>ROUND(ROUND(L135,2)*ROUND(G135,3),2)</f>
      </c>
      <c s="36" t="s">
        <v>2446</v>
      </c>
      <c>
        <f>(M135*21)/100</f>
      </c>
      <c t="s">
        <v>27</v>
      </c>
    </row>
    <row r="136" spans="1:5" ht="25.5">
      <c r="A136" s="35" t="s">
        <v>58</v>
      </c>
      <c r="E136" s="39" t="s">
        <v>2763</v>
      </c>
    </row>
    <row r="137" spans="1:5" ht="63.75">
      <c r="A137" s="35" t="s">
        <v>59</v>
      </c>
      <c r="E137" s="40" t="s">
        <v>2764</v>
      </c>
    </row>
    <row r="138" spans="1:5" ht="12.75">
      <c r="A138" t="s">
        <v>60</v>
      </c>
      <c r="E138" s="39" t="s">
        <v>5</v>
      </c>
    </row>
    <row r="139" spans="1:16" ht="12.75">
      <c r="A139" t="s">
        <v>52</v>
      </c>
      <c s="34" t="s">
        <v>200</v>
      </c>
      <c s="34" t="s">
        <v>2765</v>
      </c>
      <c s="35" t="s">
        <v>5</v>
      </c>
      <c s="6" t="s">
        <v>2766</v>
      </c>
      <c s="36" t="s">
        <v>56</v>
      </c>
      <c s="37">
        <v>74.136</v>
      </c>
      <c s="36">
        <v>2.45329</v>
      </c>
      <c s="36">
        <f>ROUND(G139*H139,6)</f>
      </c>
      <c r="L139" s="38">
        <v>0</v>
      </c>
      <c s="32">
        <f>ROUND(ROUND(L139,2)*ROUND(G139,3),2)</f>
      </c>
      <c s="36" t="s">
        <v>2446</v>
      </c>
      <c>
        <f>(M139*21)/100</f>
      </c>
      <c t="s">
        <v>27</v>
      </c>
    </row>
    <row r="140" spans="1:5" ht="25.5">
      <c r="A140" s="35" t="s">
        <v>58</v>
      </c>
      <c r="E140" s="39" t="s">
        <v>2767</v>
      </c>
    </row>
    <row r="141" spans="1:5" ht="280.5">
      <c r="A141" s="35" t="s">
        <v>59</v>
      </c>
      <c r="E141" s="40" t="s">
        <v>2768</v>
      </c>
    </row>
    <row r="142" spans="1:5" ht="12.75">
      <c r="A142" t="s">
        <v>60</v>
      </c>
      <c r="E142" s="39" t="s">
        <v>5</v>
      </c>
    </row>
    <row r="143" spans="1:16" ht="12.75">
      <c r="A143" t="s">
        <v>52</v>
      </c>
      <c s="34" t="s">
        <v>203</v>
      </c>
      <c s="34" t="s">
        <v>2769</v>
      </c>
      <c s="35" t="s">
        <v>5</v>
      </c>
      <c s="6" t="s">
        <v>2770</v>
      </c>
      <c s="36" t="s">
        <v>73</v>
      </c>
      <c s="37">
        <v>26.14</v>
      </c>
      <c s="36">
        <v>0.00247</v>
      </c>
      <c s="36">
        <f>ROUND(G143*H143,6)</f>
      </c>
      <c r="L143" s="38">
        <v>0</v>
      </c>
      <c s="32">
        <f>ROUND(ROUND(L143,2)*ROUND(G143,3),2)</f>
      </c>
      <c s="36" t="s">
        <v>2446</v>
      </c>
      <c>
        <f>(M143*21)/100</f>
      </c>
      <c t="s">
        <v>27</v>
      </c>
    </row>
    <row r="144" spans="1:5" ht="12.75">
      <c r="A144" s="35" t="s">
        <v>58</v>
      </c>
      <c r="E144" s="39" t="s">
        <v>2771</v>
      </c>
    </row>
    <row r="145" spans="1:5" ht="51">
      <c r="A145" s="35" t="s">
        <v>59</v>
      </c>
      <c r="E145" s="40" t="s">
        <v>2772</v>
      </c>
    </row>
    <row r="146" spans="1:5" ht="12.75">
      <c r="A146" t="s">
        <v>60</v>
      </c>
      <c r="E146" s="39" t="s">
        <v>5</v>
      </c>
    </row>
    <row r="147" spans="1:16" ht="12.75">
      <c r="A147" t="s">
        <v>52</v>
      </c>
      <c s="34" t="s">
        <v>207</v>
      </c>
      <c s="34" t="s">
        <v>2773</v>
      </c>
      <c s="35" t="s">
        <v>5</v>
      </c>
      <c s="6" t="s">
        <v>2774</v>
      </c>
      <c s="36" t="s">
        <v>73</v>
      </c>
      <c s="37">
        <v>26.14</v>
      </c>
      <c s="36">
        <v>0</v>
      </c>
      <c s="36">
        <f>ROUND(G147*H147,6)</f>
      </c>
      <c r="L147" s="38">
        <v>0</v>
      </c>
      <c s="32">
        <f>ROUND(ROUND(L147,2)*ROUND(G147,3),2)</f>
      </c>
      <c s="36" t="s">
        <v>2446</v>
      </c>
      <c>
        <f>(M147*21)/100</f>
      </c>
      <c t="s">
        <v>27</v>
      </c>
    </row>
    <row r="148" spans="1:5" ht="12.75">
      <c r="A148" s="35" t="s">
        <v>58</v>
      </c>
      <c r="E148" s="39" t="s">
        <v>2775</v>
      </c>
    </row>
    <row r="149" spans="1:5" ht="12.75">
      <c r="A149" s="35" t="s">
        <v>59</v>
      </c>
      <c r="E149" s="40" t="s">
        <v>5</v>
      </c>
    </row>
    <row r="150" spans="1:5" ht="12.75">
      <c r="A150" t="s">
        <v>60</v>
      </c>
      <c r="E150" s="39" t="s">
        <v>5</v>
      </c>
    </row>
    <row r="151" spans="1:16" ht="12.75">
      <c r="A151" t="s">
        <v>52</v>
      </c>
      <c s="34" t="s">
        <v>159</v>
      </c>
      <c s="34" t="s">
        <v>2531</v>
      </c>
      <c s="35" t="s">
        <v>5</v>
      </c>
      <c s="6" t="s">
        <v>2532</v>
      </c>
      <c s="36" t="s">
        <v>373</v>
      </c>
      <c s="37">
        <v>4.189</v>
      </c>
      <c s="36">
        <v>1.06277</v>
      </c>
      <c s="36">
        <f>ROUND(G151*H151,6)</f>
      </c>
      <c r="L151" s="38">
        <v>0</v>
      </c>
      <c s="32">
        <f>ROUND(ROUND(L151,2)*ROUND(G151,3),2)</f>
      </c>
      <c s="36" t="s">
        <v>2446</v>
      </c>
      <c>
        <f>(M151*21)/100</f>
      </c>
      <c t="s">
        <v>27</v>
      </c>
    </row>
    <row r="152" spans="1:5" ht="12.75">
      <c r="A152" s="35" t="s">
        <v>58</v>
      </c>
      <c r="E152" s="39" t="s">
        <v>2533</v>
      </c>
    </row>
    <row r="153" spans="1:5" ht="280.5">
      <c r="A153" s="35" t="s">
        <v>59</v>
      </c>
      <c r="E153" s="40" t="s">
        <v>2776</v>
      </c>
    </row>
    <row r="154" spans="1:5" ht="12.75">
      <c r="A154" t="s">
        <v>60</v>
      </c>
      <c r="E154" s="39" t="s">
        <v>5</v>
      </c>
    </row>
    <row r="155" spans="1:16" ht="12.75">
      <c r="A155" t="s">
        <v>52</v>
      </c>
      <c s="34" t="s">
        <v>210</v>
      </c>
      <c s="34" t="s">
        <v>2777</v>
      </c>
      <c s="35" t="s">
        <v>5</v>
      </c>
      <c s="6" t="s">
        <v>2778</v>
      </c>
      <c s="36" t="s">
        <v>94</v>
      </c>
      <c s="37">
        <v>1</v>
      </c>
      <c s="36">
        <v>0</v>
      </c>
      <c s="36">
        <f>ROUND(G155*H155,6)</f>
      </c>
      <c r="L155" s="38">
        <v>0</v>
      </c>
      <c s="32">
        <f>ROUND(ROUND(L155,2)*ROUND(G155,3),2)</f>
      </c>
      <c s="36" t="s">
        <v>350</v>
      </c>
      <c>
        <f>(M155*21)/100</f>
      </c>
      <c t="s">
        <v>27</v>
      </c>
    </row>
    <row r="156" spans="1:5" ht="12.75">
      <c r="A156" s="35" t="s">
        <v>58</v>
      </c>
      <c r="E156" s="39" t="s">
        <v>2778</v>
      </c>
    </row>
    <row r="157" spans="1:5" ht="12.75">
      <c r="A157" s="35" t="s">
        <v>59</v>
      </c>
      <c r="E157" s="40" t="s">
        <v>5</v>
      </c>
    </row>
    <row r="158" spans="1:5" ht="12.75">
      <c r="A158" t="s">
        <v>60</v>
      </c>
      <c r="E158" s="39" t="s">
        <v>5</v>
      </c>
    </row>
    <row r="159" spans="1:16" ht="12.75">
      <c r="A159" t="s">
        <v>52</v>
      </c>
      <c s="34" t="s">
        <v>215</v>
      </c>
      <c s="34" t="s">
        <v>2779</v>
      </c>
      <c s="35" t="s">
        <v>5</v>
      </c>
      <c s="6" t="s">
        <v>2780</v>
      </c>
      <c s="36" t="s">
        <v>56</v>
      </c>
      <c s="37">
        <v>44.09</v>
      </c>
      <c s="36">
        <v>2.45329</v>
      </c>
      <c s="36">
        <f>ROUND(G159*H159,6)</f>
      </c>
      <c r="L159" s="38">
        <v>0</v>
      </c>
      <c s="32">
        <f>ROUND(ROUND(L159,2)*ROUND(G159,3),2)</f>
      </c>
      <c s="36" t="s">
        <v>2446</v>
      </c>
      <c>
        <f>(M159*21)/100</f>
      </c>
      <c t="s">
        <v>27</v>
      </c>
    </row>
    <row r="160" spans="1:5" ht="25.5">
      <c r="A160" s="35" t="s">
        <v>58</v>
      </c>
      <c r="E160" s="39" t="s">
        <v>2781</v>
      </c>
    </row>
    <row r="161" spans="1:5" ht="76.5">
      <c r="A161" s="35" t="s">
        <v>59</v>
      </c>
      <c r="E161" s="40" t="s">
        <v>2782</v>
      </c>
    </row>
    <row r="162" spans="1:5" ht="153">
      <c r="A162" t="s">
        <v>60</v>
      </c>
      <c r="E162" s="39" t="s">
        <v>2530</v>
      </c>
    </row>
    <row r="163" spans="1:16" ht="12.75">
      <c r="A163" t="s">
        <v>52</v>
      </c>
      <c s="34" t="s">
        <v>219</v>
      </c>
      <c s="34" t="s">
        <v>2783</v>
      </c>
      <c s="35" t="s">
        <v>5</v>
      </c>
      <c s="6" t="s">
        <v>2784</v>
      </c>
      <c s="36" t="s">
        <v>73</v>
      </c>
      <c s="37">
        <v>114.48</v>
      </c>
      <c s="36">
        <v>0.00269</v>
      </c>
      <c s="36">
        <f>ROUND(G163*H163,6)</f>
      </c>
      <c r="L163" s="38">
        <v>0</v>
      </c>
      <c s="32">
        <f>ROUND(ROUND(L163,2)*ROUND(G163,3),2)</f>
      </c>
      <c s="36" t="s">
        <v>2446</v>
      </c>
      <c>
        <f>(M163*21)/100</f>
      </c>
      <c t="s">
        <v>27</v>
      </c>
    </row>
    <row r="164" spans="1:5" ht="12.75">
      <c r="A164" s="35" t="s">
        <v>58</v>
      </c>
      <c r="E164" s="39" t="s">
        <v>2785</v>
      </c>
    </row>
    <row r="165" spans="1:5" ht="76.5">
      <c r="A165" s="35" t="s">
        <v>59</v>
      </c>
      <c r="E165" s="40" t="s">
        <v>2786</v>
      </c>
    </row>
    <row r="166" spans="1:5" ht="38.25">
      <c r="A166" t="s">
        <v>60</v>
      </c>
      <c r="E166" s="39" t="s">
        <v>2787</v>
      </c>
    </row>
    <row r="167" spans="1:16" ht="12.75">
      <c r="A167" t="s">
        <v>52</v>
      </c>
      <c s="34" t="s">
        <v>224</v>
      </c>
      <c s="34" t="s">
        <v>2788</v>
      </c>
      <c s="35" t="s">
        <v>5</v>
      </c>
      <c s="6" t="s">
        <v>2789</v>
      </c>
      <c s="36" t="s">
        <v>73</v>
      </c>
      <c s="37">
        <v>114.48</v>
      </c>
      <c s="36">
        <v>0</v>
      </c>
      <c s="36">
        <f>ROUND(G167*H167,6)</f>
      </c>
      <c r="L167" s="38">
        <v>0</v>
      </c>
      <c s="32">
        <f>ROUND(ROUND(L167,2)*ROUND(G167,3),2)</f>
      </c>
      <c s="36" t="s">
        <v>2446</v>
      </c>
      <c>
        <f>(M167*21)/100</f>
      </c>
      <c t="s">
        <v>27</v>
      </c>
    </row>
    <row r="168" spans="1:5" ht="12.75">
      <c r="A168" s="35" t="s">
        <v>58</v>
      </c>
      <c r="E168" s="39" t="s">
        <v>2790</v>
      </c>
    </row>
    <row r="169" spans="1:5" ht="12.75">
      <c r="A169" s="35" t="s">
        <v>59</v>
      </c>
      <c r="E169" s="40" t="s">
        <v>5</v>
      </c>
    </row>
    <row r="170" spans="1:5" ht="38.25">
      <c r="A170" t="s">
        <v>60</v>
      </c>
      <c r="E170" s="39" t="s">
        <v>2787</v>
      </c>
    </row>
    <row r="171" spans="1:16" ht="12.75">
      <c r="A171" t="s">
        <v>52</v>
      </c>
      <c s="34" t="s">
        <v>228</v>
      </c>
      <c s="34" t="s">
        <v>2791</v>
      </c>
      <c s="35" t="s">
        <v>5</v>
      </c>
      <c s="6" t="s">
        <v>2792</v>
      </c>
      <c s="36" t="s">
        <v>373</v>
      </c>
      <c s="37">
        <v>1.471</v>
      </c>
      <c s="36">
        <v>1.06062</v>
      </c>
      <c s="36">
        <f>ROUND(G171*H171,6)</f>
      </c>
      <c r="L171" s="38">
        <v>0</v>
      </c>
      <c s="32">
        <f>ROUND(ROUND(L171,2)*ROUND(G171,3),2)</f>
      </c>
      <c s="36" t="s">
        <v>2446</v>
      </c>
      <c>
        <f>(M171*21)/100</f>
      </c>
      <c t="s">
        <v>27</v>
      </c>
    </row>
    <row r="172" spans="1:5" ht="12.75">
      <c r="A172" s="35" t="s">
        <v>58</v>
      </c>
      <c r="E172" s="39" t="s">
        <v>2793</v>
      </c>
    </row>
    <row r="173" spans="1:5" ht="38.25">
      <c r="A173" s="35" t="s">
        <v>59</v>
      </c>
      <c r="E173" s="40" t="s">
        <v>2794</v>
      </c>
    </row>
    <row r="174" spans="1:5" ht="25.5">
      <c r="A174" t="s">
        <v>60</v>
      </c>
      <c r="E174" s="39" t="s">
        <v>2535</v>
      </c>
    </row>
    <row r="175" spans="1:16" ht="12.75">
      <c r="A175" t="s">
        <v>52</v>
      </c>
      <c s="34" t="s">
        <v>232</v>
      </c>
      <c s="34" t="s">
        <v>2795</v>
      </c>
      <c s="35" t="s">
        <v>5</v>
      </c>
      <c s="6" t="s">
        <v>2796</v>
      </c>
      <c s="36" t="s">
        <v>56</v>
      </c>
      <c s="37">
        <v>27.29</v>
      </c>
      <c s="36">
        <v>2.45329</v>
      </c>
      <c s="36">
        <f>ROUND(G175*H175,6)</f>
      </c>
      <c r="L175" s="38">
        <v>0</v>
      </c>
      <c s="32">
        <f>ROUND(ROUND(L175,2)*ROUND(G175,3),2)</f>
      </c>
      <c s="36" t="s">
        <v>2446</v>
      </c>
      <c>
        <f>(M175*21)/100</f>
      </c>
      <c t="s">
        <v>27</v>
      </c>
    </row>
    <row r="176" spans="1:5" ht="25.5">
      <c r="A176" s="35" t="s">
        <v>58</v>
      </c>
      <c r="E176" s="39" t="s">
        <v>2797</v>
      </c>
    </row>
    <row r="177" spans="1:5" ht="76.5">
      <c r="A177" s="35" t="s">
        <v>59</v>
      </c>
      <c r="E177" s="40" t="s">
        <v>2798</v>
      </c>
    </row>
    <row r="178" spans="1:5" ht="153">
      <c r="A178" t="s">
        <v>60</v>
      </c>
      <c r="E178" s="39" t="s">
        <v>2530</v>
      </c>
    </row>
    <row r="179" spans="1:16" ht="12.75">
      <c r="A179" t="s">
        <v>52</v>
      </c>
      <c s="34" t="s">
        <v>236</v>
      </c>
      <c s="34" t="s">
        <v>2799</v>
      </c>
      <c s="35" t="s">
        <v>5</v>
      </c>
      <c s="6" t="s">
        <v>2800</v>
      </c>
      <c s="36" t="s">
        <v>73</v>
      </c>
      <c s="37">
        <v>73.9</v>
      </c>
      <c s="36">
        <v>0.00264</v>
      </c>
      <c s="36">
        <f>ROUND(G179*H179,6)</f>
      </c>
      <c r="L179" s="38">
        <v>0</v>
      </c>
      <c s="32">
        <f>ROUND(ROUND(L179,2)*ROUND(G179,3),2)</f>
      </c>
      <c s="36" t="s">
        <v>2446</v>
      </c>
      <c>
        <f>(M179*21)/100</f>
      </c>
      <c t="s">
        <v>27</v>
      </c>
    </row>
    <row r="180" spans="1:5" ht="12.75">
      <c r="A180" s="35" t="s">
        <v>58</v>
      </c>
      <c r="E180" s="39" t="s">
        <v>2801</v>
      </c>
    </row>
    <row r="181" spans="1:5" ht="76.5">
      <c r="A181" s="35" t="s">
        <v>59</v>
      </c>
      <c r="E181" s="40" t="s">
        <v>2802</v>
      </c>
    </row>
    <row r="182" spans="1:5" ht="38.25">
      <c r="A182" t="s">
        <v>60</v>
      </c>
      <c r="E182" s="39" t="s">
        <v>2787</v>
      </c>
    </row>
    <row r="183" spans="1:16" ht="12.75">
      <c r="A183" t="s">
        <v>52</v>
      </c>
      <c s="34" t="s">
        <v>240</v>
      </c>
      <c s="34" t="s">
        <v>2803</v>
      </c>
      <c s="35" t="s">
        <v>5</v>
      </c>
      <c s="6" t="s">
        <v>2804</v>
      </c>
      <c s="36" t="s">
        <v>73</v>
      </c>
      <c s="37">
        <v>73.9</v>
      </c>
      <c s="36">
        <v>0</v>
      </c>
      <c s="36">
        <f>ROUND(G183*H183,6)</f>
      </c>
      <c r="L183" s="38">
        <v>0</v>
      </c>
      <c s="32">
        <f>ROUND(ROUND(L183,2)*ROUND(G183,3),2)</f>
      </c>
      <c s="36" t="s">
        <v>2446</v>
      </c>
      <c>
        <f>(M183*21)/100</f>
      </c>
      <c t="s">
        <v>27</v>
      </c>
    </row>
    <row r="184" spans="1:5" ht="12.75">
      <c r="A184" s="35" t="s">
        <v>58</v>
      </c>
      <c r="E184" s="39" t="s">
        <v>2805</v>
      </c>
    </row>
    <row r="185" spans="1:5" ht="12.75">
      <c r="A185" s="35" t="s">
        <v>59</v>
      </c>
      <c r="E185" s="40" t="s">
        <v>5</v>
      </c>
    </row>
    <row r="186" spans="1:5" ht="38.25">
      <c r="A186" t="s">
        <v>60</v>
      </c>
      <c r="E186" s="39" t="s">
        <v>2787</v>
      </c>
    </row>
    <row r="187" spans="1:16" ht="12.75">
      <c r="A187" t="s">
        <v>52</v>
      </c>
      <c s="34" t="s">
        <v>244</v>
      </c>
      <c s="34" t="s">
        <v>2806</v>
      </c>
      <c s="35" t="s">
        <v>5</v>
      </c>
      <c s="6" t="s">
        <v>2807</v>
      </c>
      <c s="36" t="s">
        <v>373</v>
      </c>
      <c s="37">
        <v>0</v>
      </c>
      <c s="36">
        <v>1.06062</v>
      </c>
      <c s="36">
        <f>ROUND(G187*H187,6)</f>
      </c>
      <c r="L187" s="38">
        <v>0</v>
      </c>
      <c s="32">
        <f>ROUND(ROUND(L187,2)*ROUND(G187,3),2)</f>
      </c>
      <c s="36" t="s">
        <v>2446</v>
      </c>
      <c>
        <f>(M187*21)/100</f>
      </c>
      <c t="s">
        <v>27</v>
      </c>
    </row>
    <row r="188" spans="1:5" ht="12.75">
      <c r="A188" s="35" t="s">
        <v>58</v>
      </c>
      <c r="E188" s="39" t="s">
        <v>2808</v>
      </c>
    </row>
    <row r="189" spans="1:5" ht="38.25">
      <c r="A189" s="35" t="s">
        <v>59</v>
      </c>
      <c r="E189" s="40" t="s">
        <v>2809</v>
      </c>
    </row>
    <row r="190" spans="1:5" ht="25.5">
      <c r="A190" t="s">
        <v>60</v>
      </c>
      <c r="E190" s="39" t="s">
        <v>2535</v>
      </c>
    </row>
    <row r="191" spans="1:16" ht="25.5">
      <c r="A191" t="s">
        <v>52</v>
      </c>
      <c s="34" t="s">
        <v>247</v>
      </c>
      <c s="34" t="s">
        <v>2810</v>
      </c>
      <c s="35" t="s">
        <v>5</v>
      </c>
      <c s="6" t="s">
        <v>2811</v>
      </c>
      <c s="36" t="s">
        <v>73</v>
      </c>
      <c s="37">
        <v>37.57</v>
      </c>
      <c s="36">
        <v>1.0146</v>
      </c>
      <c s="36">
        <f>ROUND(G191*H191,6)</f>
      </c>
      <c r="L191" s="38">
        <v>0</v>
      </c>
      <c s="32">
        <f>ROUND(ROUND(L191,2)*ROUND(G191,3),2)</f>
      </c>
      <c s="36" t="s">
        <v>2446</v>
      </c>
      <c>
        <f>(M191*21)/100</f>
      </c>
      <c t="s">
        <v>27</v>
      </c>
    </row>
    <row r="192" spans="1:5" ht="25.5">
      <c r="A192" s="35" t="s">
        <v>58</v>
      </c>
      <c r="E192" s="39" t="s">
        <v>2812</v>
      </c>
    </row>
    <row r="193" spans="1:5" ht="51">
      <c r="A193" s="35" t="s">
        <v>59</v>
      </c>
      <c r="E193" s="40" t="s">
        <v>2813</v>
      </c>
    </row>
    <row r="194" spans="1:5" ht="51">
      <c r="A194" t="s">
        <v>60</v>
      </c>
      <c r="E194" s="39" t="s">
        <v>2814</v>
      </c>
    </row>
    <row r="195" spans="1:16" ht="12.75">
      <c r="A195" t="s">
        <v>52</v>
      </c>
      <c s="34" t="s">
        <v>251</v>
      </c>
      <c s="34" t="s">
        <v>2815</v>
      </c>
      <c s="35" t="s">
        <v>5</v>
      </c>
      <c s="6" t="s">
        <v>2816</v>
      </c>
      <c s="36" t="s">
        <v>373</v>
      </c>
      <c s="37">
        <v>1.879</v>
      </c>
      <c s="36">
        <v>1.0594</v>
      </c>
      <c s="36">
        <f>ROUND(G195*H195,6)</f>
      </c>
      <c r="L195" s="38">
        <v>0</v>
      </c>
      <c s="32">
        <f>ROUND(ROUND(L195,2)*ROUND(G195,3),2)</f>
      </c>
      <c s="36" t="s">
        <v>2446</v>
      </c>
      <c>
        <f>(M195*21)/100</f>
      </c>
      <c t="s">
        <v>27</v>
      </c>
    </row>
    <row r="196" spans="1:5" ht="38.25">
      <c r="A196" s="35" t="s">
        <v>58</v>
      </c>
      <c r="E196" s="39" t="s">
        <v>2817</v>
      </c>
    </row>
    <row r="197" spans="1:5" ht="51">
      <c r="A197" s="35" t="s">
        <v>59</v>
      </c>
      <c r="E197" s="40" t="s">
        <v>2818</v>
      </c>
    </row>
    <row r="198" spans="1:5" ht="12.75">
      <c r="A198" t="s">
        <v>60</v>
      </c>
      <c r="E198" s="39" t="s">
        <v>5</v>
      </c>
    </row>
    <row r="199" spans="1:13" ht="12.75">
      <c r="A199" t="s">
        <v>49</v>
      </c>
      <c r="C199" s="31" t="s">
        <v>26</v>
      </c>
      <c r="E199" s="33" t="s">
        <v>2543</v>
      </c>
      <c r="J199" s="32">
        <f>0</f>
      </c>
      <c s="32">
        <f>0</f>
      </c>
      <c s="32">
        <f>0+L200+L204+L208+L212+L216+L220+L224+L228+L232+L236+L240+L244+L248+L252+L256+L260+L264+L268+L272+L276+L280+L284+L288+L292+L296+L300+L304+L308+L312+L316+L320+L324+L328+L332+L336+L340+L344+L348+L352+L356</f>
      </c>
      <c s="32">
        <f>0+M200+M204+M208+M212+M216+M220+M224+M228+M232+M236+M240+M244+M248+M252+M256+M260+M264+M268+M272+M276+M280+M284+M288+M292+M296+M300+M304+M308+M312+M316+M320+M324+M328+M332+M336+M340+M344+M348+M352+M356</f>
      </c>
    </row>
    <row r="200" spans="1:16" ht="12.75">
      <c r="A200" t="s">
        <v>52</v>
      </c>
      <c s="34" t="s">
        <v>27</v>
      </c>
      <c s="34" t="s">
        <v>2819</v>
      </c>
      <c s="35" t="s">
        <v>5</v>
      </c>
      <c s="6" t="s">
        <v>2820</v>
      </c>
      <c s="36" t="s">
        <v>373</v>
      </c>
      <c s="37">
        <v>0.041</v>
      </c>
      <c s="36">
        <v>1</v>
      </c>
      <c s="36">
        <f>ROUND(G200*H200,6)</f>
      </c>
      <c r="L200" s="38">
        <v>0</v>
      </c>
      <c s="32">
        <f>ROUND(ROUND(L200,2)*ROUND(G200,3),2)</f>
      </c>
      <c s="36" t="s">
        <v>2446</v>
      </c>
      <c>
        <f>(M200*21)/100</f>
      </c>
      <c t="s">
        <v>27</v>
      </c>
    </row>
    <row r="201" spans="1:5" ht="12.75">
      <c r="A201" s="35" t="s">
        <v>58</v>
      </c>
      <c r="E201" s="39" t="s">
        <v>2820</v>
      </c>
    </row>
    <row r="202" spans="1:5" ht="63.75">
      <c r="A202" s="35" t="s">
        <v>59</v>
      </c>
      <c r="E202" s="40" t="s">
        <v>2821</v>
      </c>
    </row>
    <row r="203" spans="1:5" ht="12.75">
      <c r="A203" t="s">
        <v>60</v>
      </c>
      <c r="E203" s="39" t="s">
        <v>5</v>
      </c>
    </row>
    <row r="204" spans="1:16" ht="12.75">
      <c r="A204" t="s">
        <v>52</v>
      </c>
      <c s="34" t="s">
        <v>26</v>
      </c>
      <c s="34" t="s">
        <v>2822</v>
      </c>
      <c s="35" t="s">
        <v>5</v>
      </c>
      <c s="6" t="s">
        <v>2823</v>
      </c>
      <c s="36" t="s">
        <v>373</v>
      </c>
      <c s="37">
        <v>0.049</v>
      </c>
      <c s="36">
        <v>1</v>
      </c>
      <c s="36">
        <f>ROUND(G204*H204,6)</f>
      </c>
      <c r="L204" s="38">
        <v>0</v>
      </c>
      <c s="32">
        <f>ROUND(ROUND(L204,2)*ROUND(G204,3),2)</f>
      </c>
      <c s="36" t="s">
        <v>2446</v>
      </c>
      <c>
        <f>(M204*21)/100</f>
      </c>
      <c t="s">
        <v>27</v>
      </c>
    </row>
    <row r="205" spans="1:5" ht="12.75">
      <c r="A205" s="35" t="s">
        <v>58</v>
      </c>
      <c r="E205" s="39" t="s">
        <v>2823</v>
      </c>
    </row>
    <row r="206" spans="1:5" ht="63.75">
      <c r="A206" s="35" t="s">
        <v>59</v>
      </c>
      <c r="E206" s="40" t="s">
        <v>2824</v>
      </c>
    </row>
    <row r="207" spans="1:5" ht="12.75">
      <c r="A207" t="s">
        <v>60</v>
      </c>
      <c r="E207" s="39" t="s">
        <v>5</v>
      </c>
    </row>
    <row r="208" spans="1:16" ht="12.75">
      <c r="A208" t="s">
        <v>52</v>
      </c>
      <c s="34" t="s">
        <v>70</v>
      </c>
      <c s="34" t="s">
        <v>2825</v>
      </c>
      <c s="35" t="s">
        <v>5</v>
      </c>
      <c s="6" t="s">
        <v>2826</v>
      </c>
      <c s="36" t="s">
        <v>373</v>
      </c>
      <c s="37">
        <v>0.1</v>
      </c>
      <c s="36">
        <v>1</v>
      </c>
      <c s="36">
        <f>ROUND(G208*H208,6)</f>
      </c>
      <c r="L208" s="38">
        <v>0</v>
      </c>
      <c s="32">
        <f>ROUND(ROUND(L208,2)*ROUND(G208,3),2)</f>
      </c>
      <c s="36" t="s">
        <v>2446</v>
      </c>
      <c>
        <f>(M208*21)/100</f>
      </c>
      <c t="s">
        <v>27</v>
      </c>
    </row>
    <row r="209" spans="1:5" ht="12.75">
      <c r="A209" s="35" t="s">
        <v>58</v>
      </c>
      <c r="E209" s="39" t="s">
        <v>2826</v>
      </c>
    </row>
    <row r="210" spans="1:5" ht="63.75">
      <c r="A210" s="35" t="s">
        <v>59</v>
      </c>
      <c r="E210" s="40" t="s">
        <v>2827</v>
      </c>
    </row>
    <row r="211" spans="1:5" ht="12.75">
      <c r="A211" t="s">
        <v>60</v>
      </c>
      <c r="E211" s="39" t="s">
        <v>5</v>
      </c>
    </row>
    <row r="212" spans="1:16" ht="12.75">
      <c r="A212" t="s">
        <v>52</v>
      </c>
      <c s="34" t="s">
        <v>110</v>
      </c>
      <c s="34" t="s">
        <v>2828</v>
      </c>
      <c s="35" t="s">
        <v>5</v>
      </c>
      <c s="6" t="s">
        <v>2829</v>
      </c>
      <c s="36" t="s">
        <v>373</v>
      </c>
      <c s="37">
        <v>0.022</v>
      </c>
      <c s="36">
        <v>1</v>
      </c>
      <c s="36">
        <f>ROUND(G212*H212,6)</f>
      </c>
      <c r="L212" s="38">
        <v>0</v>
      </c>
      <c s="32">
        <f>ROUND(ROUND(L212,2)*ROUND(G212,3),2)</f>
      </c>
      <c s="36" t="s">
        <v>2446</v>
      </c>
      <c>
        <f>(M212*21)/100</f>
      </c>
      <c t="s">
        <v>27</v>
      </c>
    </row>
    <row r="213" spans="1:5" ht="12.75">
      <c r="A213" s="35" t="s">
        <v>58</v>
      </c>
      <c r="E213" s="39" t="s">
        <v>2829</v>
      </c>
    </row>
    <row r="214" spans="1:5" ht="63.75">
      <c r="A214" s="35" t="s">
        <v>59</v>
      </c>
      <c r="E214" s="40" t="s">
        <v>2830</v>
      </c>
    </row>
    <row r="215" spans="1:5" ht="12.75">
      <c r="A215" t="s">
        <v>60</v>
      </c>
      <c r="E215" s="39" t="s">
        <v>5</v>
      </c>
    </row>
    <row r="216" spans="1:16" ht="12.75">
      <c r="A216" t="s">
        <v>52</v>
      </c>
      <c s="34" t="s">
        <v>115</v>
      </c>
      <c s="34" t="s">
        <v>2831</v>
      </c>
      <c s="35" t="s">
        <v>5</v>
      </c>
      <c s="6" t="s">
        <v>2832</v>
      </c>
      <c s="36" t="s">
        <v>373</v>
      </c>
      <c s="37">
        <v>0.004</v>
      </c>
      <c s="36">
        <v>1</v>
      </c>
      <c s="36">
        <f>ROUND(G216*H216,6)</f>
      </c>
      <c r="L216" s="38">
        <v>0</v>
      </c>
      <c s="32">
        <f>ROUND(ROUND(L216,2)*ROUND(G216,3),2)</f>
      </c>
      <c s="36" t="s">
        <v>2446</v>
      </c>
      <c>
        <f>(M216*21)/100</f>
      </c>
      <c t="s">
        <v>27</v>
      </c>
    </row>
    <row r="217" spans="1:5" ht="12.75">
      <c r="A217" s="35" t="s">
        <v>58</v>
      </c>
      <c r="E217" s="39" t="s">
        <v>2832</v>
      </c>
    </row>
    <row r="218" spans="1:5" ht="63.75">
      <c r="A218" s="35" t="s">
        <v>59</v>
      </c>
      <c r="E218" s="40" t="s">
        <v>2833</v>
      </c>
    </row>
    <row r="219" spans="1:5" ht="12.75">
      <c r="A219" t="s">
        <v>60</v>
      </c>
      <c r="E219" s="39" t="s">
        <v>5</v>
      </c>
    </row>
    <row r="220" spans="1:16" ht="12.75">
      <c r="A220" t="s">
        <v>52</v>
      </c>
      <c s="34" t="s">
        <v>75</v>
      </c>
      <c s="34" t="s">
        <v>2834</v>
      </c>
      <c s="35" t="s">
        <v>5</v>
      </c>
      <c s="6" t="s">
        <v>2835</v>
      </c>
      <c s="36" t="s">
        <v>373</v>
      </c>
      <c s="37">
        <v>0.005</v>
      </c>
      <c s="36">
        <v>1</v>
      </c>
      <c s="36">
        <f>ROUND(G220*H220,6)</f>
      </c>
      <c r="L220" s="38">
        <v>0</v>
      </c>
      <c s="32">
        <f>ROUND(ROUND(L220,2)*ROUND(G220,3),2)</f>
      </c>
      <c s="36" t="s">
        <v>2446</v>
      </c>
      <c>
        <f>(M220*21)/100</f>
      </c>
      <c t="s">
        <v>27</v>
      </c>
    </row>
    <row r="221" spans="1:5" ht="12.75">
      <c r="A221" s="35" t="s">
        <v>58</v>
      </c>
      <c r="E221" s="39" t="s">
        <v>2835</v>
      </c>
    </row>
    <row r="222" spans="1:5" ht="63.75">
      <c r="A222" s="35" t="s">
        <v>59</v>
      </c>
      <c r="E222" s="40" t="s">
        <v>2836</v>
      </c>
    </row>
    <row r="223" spans="1:5" ht="12.75">
      <c r="A223" t="s">
        <v>60</v>
      </c>
      <c r="E223" s="39" t="s">
        <v>5</v>
      </c>
    </row>
    <row r="224" spans="1:16" ht="12.75">
      <c r="A224" t="s">
        <v>52</v>
      </c>
      <c s="34" t="s">
        <v>130</v>
      </c>
      <c s="34" t="s">
        <v>2837</v>
      </c>
      <c s="35" t="s">
        <v>5</v>
      </c>
      <c s="6" t="s">
        <v>2838</v>
      </c>
      <c s="36" t="s">
        <v>373</v>
      </c>
      <c s="37">
        <v>6.811</v>
      </c>
      <c s="36">
        <v>1</v>
      </c>
      <c s="36">
        <f>ROUND(G224*H224,6)</f>
      </c>
      <c r="L224" s="38">
        <v>0</v>
      </c>
      <c s="32">
        <f>ROUND(ROUND(L224,2)*ROUND(G224,3),2)</f>
      </c>
      <c s="36" t="s">
        <v>2446</v>
      </c>
      <c>
        <f>(M224*21)/100</f>
      </c>
      <c t="s">
        <v>27</v>
      </c>
    </row>
    <row r="225" spans="1:5" ht="12.75">
      <c r="A225" s="35" t="s">
        <v>58</v>
      </c>
      <c r="E225" s="39" t="s">
        <v>2838</v>
      </c>
    </row>
    <row r="226" spans="1:5" ht="63.75">
      <c r="A226" s="35" t="s">
        <v>59</v>
      </c>
      <c r="E226" s="40" t="s">
        <v>2839</v>
      </c>
    </row>
    <row r="227" spans="1:5" ht="12.75">
      <c r="A227" t="s">
        <v>60</v>
      </c>
      <c r="E227" s="39" t="s">
        <v>5</v>
      </c>
    </row>
    <row r="228" spans="1:16" ht="12.75">
      <c r="A228" t="s">
        <v>52</v>
      </c>
      <c s="34" t="s">
        <v>147</v>
      </c>
      <c s="34" t="s">
        <v>2840</v>
      </c>
      <c s="35" t="s">
        <v>5</v>
      </c>
      <c s="6" t="s">
        <v>2841</v>
      </c>
      <c s="36" t="s">
        <v>373</v>
      </c>
      <c s="37">
        <v>1.771</v>
      </c>
      <c s="36">
        <v>1</v>
      </c>
      <c s="36">
        <f>ROUND(G228*H228,6)</f>
      </c>
      <c r="L228" s="38">
        <v>0</v>
      </c>
      <c s="32">
        <f>ROUND(ROUND(L228,2)*ROUND(G228,3),2)</f>
      </c>
      <c s="36" t="s">
        <v>2446</v>
      </c>
      <c>
        <f>(M228*21)/100</f>
      </c>
      <c t="s">
        <v>27</v>
      </c>
    </row>
    <row r="229" spans="1:5" ht="12.75">
      <c r="A229" s="35" t="s">
        <v>58</v>
      </c>
      <c r="E229" s="39" t="s">
        <v>2841</v>
      </c>
    </row>
    <row r="230" spans="1:5" ht="63.75">
      <c r="A230" s="35" t="s">
        <v>59</v>
      </c>
      <c r="E230" s="40" t="s">
        <v>2842</v>
      </c>
    </row>
    <row r="231" spans="1:5" ht="12.75">
      <c r="A231" t="s">
        <v>60</v>
      </c>
      <c r="E231" s="39" t="s">
        <v>5</v>
      </c>
    </row>
    <row r="232" spans="1:16" ht="12.75">
      <c r="A232" t="s">
        <v>52</v>
      </c>
      <c s="34" t="s">
        <v>155</v>
      </c>
      <c s="34" t="s">
        <v>2843</v>
      </c>
      <c s="35" t="s">
        <v>5</v>
      </c>
      <c s="6" t="s">
        <v>2844</v>
      </c>
      <c s="36" t="s">
        <v>373</v>
      </c>
      <c s="37">
        <v>2.374</v>
      </c>
      <c s="36">
        <v>1</v>
      </c>
      <c s="36">
        <f>ROUND(G232*H232,6)</f>
      </c>
      <c r="L232" s="38">
        <v>0</v>
      </c>
      <c s="32">
        <f>ROUND(ROUND(L232,2)*ROUND(G232,3),2)</f>
      </c>
      <c s="36" t="s">
        <v>2446</v>
      </c>
      <c>
        <f>(M232*21)/100</f>
      </c>
      <c t="s">
        <v>27</v>
      </c>
    </row>
    <row r="233" spans="1:5" ht="12.75">
      <c r="A233" s="35" t="s">
        <v>58</v>
      </c>
      <c r="E233" s="39" t="s">
        <v>2844</v>
      </c>
    </row>
    <row r="234" spans="1:5" ht="63.75">
      <c r="A234" s="35" t="s">
        <v>59</v>
      </c>
      <c r="E234" s="40" t="s">
        <v>2845</v>
      </c>
    </row>
    <row r="235" spans="1:5" ht="12.75">
      <c r="A235" t="s">
        <v>60</v>
      </c>
      <c r="E235" s="39" t="s">
        <v>5</v>
      </c>
    </row>
    <row r="236" spans="1:16" ht="12.75">
      <c r="A236" t="s">
        <v>52</v>
      </c>
      <c s="34" t="s">
        <v>77</v>
      </c>
      <c s="34" t="s">
        <v>2846</v>
      </c>
      <c s="35" t="s">
        <v>5</v>
      </c>
      <c s="6" t="s">
        <v>2847</v>
      </c>
      <c s="36" t="s">
        <v>373</v>
      </c>
      <c s="37">
        <v>0.335</v>
      </c>
      <c s="36">
        <v>1</v>
      </c>
      <c s="36">
        <f>ROUND(G236*H236,6)</f>
      </c>
      <c r="L236" s="38">
        <v>0</v>
      </c>
      <c s="32">
        <f>ROUND(ROUND(L236,2)*ROUND(G236,3),2)</f>
      </c>
      <c s="36" t="s">
        <v>2446</v>
      </c>
      <c>
        <f>(M236*21)/100</f>
      </c>
      <c t="s">
        <v>27</v>
      </c>
    </row>
    <row r="237" spans="1:5" ht="12.75">
      <c r="A237" s="35" t="s">
        <v>58</v>
      </c>
      <c r="E237" s="39" t="s">
        <v>2847</v>
      </c>
    </row>
    <row r="238" spans="1:5" ht="63.75">
      <c r="A238" s="35" t="s">
        <v>59</v>
      </c>
      <c r="E238" s="40" t="s">
        <v>2848</v>
      </c>
    </row>
    <row r="239" spans="1:5" ht="12.75">
      <c r="A239" t="s">
        <v>60</v>
      </c>
      <c r="E239" s="39" t="s">
        <v>5</v>
      </c>
    </row>
    <row r="240" spans="1:16" ht="12.75">
      <c r="A240" t="s">
        <v>52</v>
      </c>
      <c s="34" t="s">
        <v>87</v>
      </c>
      <c s="34" t="s">
        <v>2849</v>
      </c>
      <c s="35" t="s">
        <v>5</v>
      </c>
      <c s="6" t="s">
        <v>2850</v>
      </c>
      <c s="36" t="s">
        <v>373</v>
      </c>
      <c s="37">
        <v>0.008</v>
      </c>
      <c s="36">
        <v>1</v>
      </c>
      <c s="36">
        <f>ROUND(G240*H240,6)</f>
      </c>
      <c r="L240" s="38">
        <v>0</v>
      </c>
      <c s="32">
        <f>ROUND(ROUND(L240,2)*ROUND(G240,3),2)</f>
      </c>
      <c s="36" t="s">
        <v>2446</v>
      </c>
      <c>
        <f>(M240*21)/100</f>
      </c>
      <c t="s">
        <v>27</v>
      </c>
    </row>
    <row r="241" spans="1:5" ht="12.75">
      <c r="A241" s="35" t="s">
        <v>58</v>
      </c>
      <c r="E241" s="39" t="s">
        <v>2850</v>
      </c>
    </row>
    <row r="242" spans="1:5" ht="63.75">
      <c r="A242" s="35" t="s">
        <v>59</v>
      </c>
      <c r="E242" s="40" t="s">
        <v>2851</v>
      </c>
    </row>
    <row r="243" spans="1:5" ht="12.75">
      <c r="A243" t="s">
        <v>60</v>
      </c>
      <c r="E243" s="39" t="s">
        <v>5</v>
      </c>
    </row>
    <row r="244" spans="1:16" ht="12.75">
      <c r="A244" t="s">
        <v>52</v>
      </c>
      <c s="34" t="s">
        <v>96</v>
      </c>
      <c s="34" t="s">
        <v>2852</v>
      </c>
      <c s="35" t="s">
        <v>5</v>
      </c>
      <c s="6" t="s">
        <v>2853</v>
      </c>
      <c s="36" t="s">
        <v>80</v>
      </c>
      <c s="37">
        <v>102.6</v>
      </c>
      <c s="36">
        <v>0.00317</v>
      </c>
      <c s="36">
        <f>ROUND(G244*H244,6)</f>
      </c>
      <c r="L244" s="38">
        <v>0</v>
      </c>
      <c s="32">
        <f>ROUND(ROUND(L244,2)*ROUND(G244,3),2)</f>
      </c>
      <c s="36" t="s">
        <v>2446</v>
      </c>
      <c>
        <f>(M244*21)/100</f>
      </c>
      <c t="s">
        <v>27</v>
      </c>
    </row>
    <row r="245" spans="1:5" ht="12.75">
      <c r="A245" s="35" t="s">
        <v>58</v>
      </c>
      <c r="E245" s="39" t="s">
        <v>2853</v>
      </c>
    </row>
    <row r="246" spans="1:5" ht="63.75">
      <c r="A246" s="35" t="s">
        <v>59</v>
      </c>
      <c r="E246" s="40" t="s">
        <v>2854</v>
      </c>
    </row>
    <row r="247" spans="1:5" ht="12.75">
      <c r="A247" t="s">
        <v>60</v>
      </c>
      <c r="E247" s="39" t="s">
        <v>5</v>
      </c>
    </row>
    <row r="248" spans="1:16" ht="25.5">
      <c r="A248" t="s">
        <v>52</v>
      </c>
      <c s="34" t="s">
        <v>329</v>
      </c>
      <c s="34" t="s">
        <v>2855</v>
      </c>
      <c s="35" t="s">
        <v>5</v>
      </c>
      <c s="6" t="s">
        <v>2856</v>
      </c>
      <c s="36" t="s">
        <v>73</v>
      </c>
      <c s="37">
        <v>66.36</v>
      </c>
      <c s="36">
        <v>0.26032</v>
      </c>
      <c s="36">
        <f>ROUND(G248*H248,6)</f>
      </c>
      <c r="L248" s="38">
        <v>0</v>
      </c>
      <c s="32">
        <f>ROUND(ROUND(L248,2)*ROUND(G248,3),2)</f>
      </c>
      <c s="36" t="s">
        <v>2446</v>
      </c>
      <c>
        <f>(M248*21)/100</f>
      </c>
      <c t="s">
        <v>27</v>
      </c>
    </row>
    <row r="249" spans="1:5" ht="25.5">
      <c r="A249" s="35" t="s">
        <v>58</v>
      </c>
      <c r="E249" s="39" t="s">
        <v>2857</v>
      </c>
    </row>
    <row r="250" spans="1:5" ht="102">
      <c r="A250" s="35" t="s">
        <v>59</v>
      </c>
      <c r="E250" s="40" t="s">
        <v>2858</v>
      </c>
    </row>
    <row r="251" spans="1:5" ht="216.75">
      <c r="A251" t="s">
        <v>60</v>
      </c>
      <c r="E251" s="39" t="s">
        <v>2859</v>
      </c>
    </row>
    <row r="252" spans="1:16" ht="25.5">
      <c r="A252" t="s">
        <v>52</v>
      </c>
      <c s="34" t="s">
        <v>333</v>
      </c>
      <c s="34" t="s">
        <v>2860</v>
      </c>
      <c s="35" t="s">
        <v>5</v>
      </c>
      <c s="6" t="s">
        <v>2861</v>
      </c>
      <c s="36" t="s">
        <v>73</v>
      </c>
      <c s="37">
        <v>12.389</v>
      </c>
      <c s="36">
        <v>0.34116</v>
      </c>
      <c s="36">
        <f>ROUND(G252*H252,6)</f>
      </c>
      <c r="L252" s="38">
        <v>0</v>
      </c>
      <c s="32">
        <f>ROUND(ROUND(L252,2)*ROUND(G252,3),2)</f>
      </c>
      <c s="36" t="s">
        <v>2446</v>
      </c>
      <c>
        <f>(M252*21)/100</f>
      </c>
      <c t="s">
        <v>27</v>
      </c>
    </row>
    <row r="253" spans="1:5" ht="25.5">
      <c r="A253" s="35" t="s">
        <v>58</v>
      </c>
      <c r="E253" s="39" t="s">
        <v>2862</v>
      </c>
    </row>
    <row r="254" spans="1:5" ht="89.25">
      <c r="A254" s="35" t="s">
        <v>59</v>
      </c>
      <c r="E254" s="40" t="s">
        <v>2863</v>
      </c>
    </row>
    <row r="255" spans="1:5" ht="216.75">
      <c r="A255" t="s">
        <v>60</v>
      </c>
      <c r="E255" s="39" t="s">
        <v>2859</v>
      </c>
    </row>
    <row r="256" spans="1:16" ht="25.5">
      <c r="A256" t="s">
        <v>52</v>
      </c>
      <c s="34" t="s">
        <v>163</v>
      </c>
      <c s="34" t="s">
        <v>2864</v>
      </c>
      <c s="35" t="s">
        <v>5</v>
      </c>
      <c s="6" t="s">
        <v>2865</v>
      </c>
      <c s="36" t="s">
        <v>73</v>
      </c>
      <c s="37">
        <v>49.9</v>
      </c>
      <c s="36">
        <v>0.26068</v>
      </c>
      <c s="36">
        <f>ROUND(G256*H256,6)</f>
      </c>
      <c r="L256" s="38">
        <v>0</v>
      </c>
      <c s="32">
        <f>ROUND(ROUND(L256,2)*ROUND(G256,3),2)</f>
      </c>
      <c s="36" t="s">
        <v>2446</v>
      </c>
      <c>
        <f>(M256*21)/100</f>
      </c>
      <c t="s">
        <v>27</v>
      </c>
    </row>
    <row r="257" spans="1:5" ht="38.25">
      <c r="A257" s="35" t="s">
        <v>58</v>
      </c>
      <c r="E257" s="39" t="s">
        <v>2866</v>
      </c>
    </row>
    <row r="258" spans="1:5" ht="63.75">
      <c r="A258" s="35" t="s">
        <v>59</v>
      </c>
      <c r="E258" s="40" t="s">
        <v>2867</v>
      </c>
    </row>
    <row r="259" spans="1:5" ht="12.75">
      <c r="A259" t="s">
        <v>60</v>
      </c>
      <c r="E259" s="39" t="s">
        <v>5</v>
      </c>
    </row>
    <row r="260" spans="1:16" ht="25.5">
      <c r="A260" t="s">
        <v>52</v>
      </c>
      <c s="34" t="s">
        <v>167</v>
      </c>
      <c s="34" t="s">
        <v>2868</v>
      </c>
      <c s="35" t="s">
        <v>5</v>
      </c>
      <c s="6" t="s">
        <v>2869</v>
      </c>
      <c s="36" t="s">
        <v>73</v>
      </c>
      <c s="37">
        <v>172.523</v>
      </c>
      <c s="36">
        <v>0.30962</v>
      </c>
      <c s="36">
        <f>ROUND(G260*H260,6)</f>
      </c>
      <c r="L260" s="38">
        <v>0</v>
      </c>
      <c s="32">
        <f>ROUND(ROUND(L260,2)*ROUND(G260,3),2)</f>
      </c>
      <c s="36" t="s">
        <v>2446</v>
      </c>
      <c>
        <f>(M260*21)/100</f>
      </c>
      <c t="s">
        <v>27</v>
      </c>
    </row>
    <row r="261" spans="1:5" ht="38.25">
      <c r="A261" s="35" t="s">
        <v>58</v>
      </c>
      <c r="E261" s="39" t="s">
        <v>2870</v>
      </c>
    </row>
    <row r="262" spans="1:5" ht="140.25">
      <c r="A262" s="35" t="s">
        <v>59</v>
      </c>
      <c r="E262" s="40" t="s">
        <v>2871</v>
      </c>
    </row>
    <row r="263" spans="1:5" ht="12.75">
      <c r="A263" t="s">
        <v>60</v>
      </c>
      <c r="E263" s="39" t="s">
        <v>5</v>
      </c>
    </row>
    <row r="264" spans="1:16" ht="25.5">
      <c r="A264" t="s">
        <v>52</v>
      </c>
      <c s="34" t="s">
        <v>369</v>
      </c>
      <c s="34" t="s">
        <v>2872</v>
      </c>
      <c s="35" t="s">
        <v>5</v>
      </c>
      <c s="6" t="s">
        <v>2873</v>
      </c>
      <c s="36" t="s">
        <v>73</v>
      </c>
      <c s="37">
        <v>49.084</v>
      </c>
      <c s="36">
        <v>0.3529</v>
      </c>
      <c s="36">
        <f>ROUND(G264*H264,6)</f>
      </c>
      <c r="L264" s="38">
        <v>0</v>
      </c>
      <c s="32">
        <f>ROUND(ROUND(L264,2)*ROUND(G264,3),2)</f>
      </c>
      <c s="36" t="s">
        <v>2446</v>
      </c>
      <c>
        <f>(M264*21)/100</f>
      </c>
      <c t="s">
        <v>27</v>
      </c>
    </row>
    <row r="265" spans="1:5" ht="38.25">
      <c r="A265" s="35" t="s">
        <v>58</v>
      </c>
      <c r="E265" s="39" t="s">
        <v>2874</v>
      </c>
    </row>
    <row r="266" spans="1:5" ht="153">
      <c r="A266" s="35" t="s">
        <v>59</v>
      </c>
      <c r="E266" s="40" t="s">
        <v>2875</v>
      </c>
    </row>
    <row r="267" spans="1:5" ht="178.5">
      <c r="A267" t="s">
        <v>60</v>
      </c>
      <c r="E267" s="39" t="s">
        <v>2876</v>
      </c>
    </row>
    <row r="268" spans="1:16" ht="25.5">
      <c r="A268" t="s">
        <v>52</v>
      </c>
      <c s="34" t="s">
        <v>376</v>
      </c>
      <c s="34" t="s">
        <v>2877</v>
      </c>
      <c s="35" t="s">
        <v>5</v>
      </c>
      <c s="6" t="s">
        <v>2878</v>
      </c>
      <c s="36" t="s">
        <v>80</v>
      </c>
      <c s="37">
        <v>16.3</v>
      </c>
      <c s="36">
        <v>0.08553</v>
      </c>
      <c s="36">
        <f>ROUND(G268*H268,6)</f>
      </c>
      <c r="L268" s="38">
        <v>0</v>
      </c>
      <c s="32">
        <f>ROUND(ROUND(L268,2)*ROUND(G268,3),2)</f>
      </c>
      <c s="36" t="s">
        <v>2446</v>
      </c>
      <c>
        <f>(M268*21)/100</f>
      </c>
      <c t="s">
        <v>27</v>
      </c>
    </row>
    <row r="269" spans="1:5" ht="25.5">
      <c r="A269" s="35" t="s">
        <v>58</v>
      </c>
      <c r="E269" s="39" t="s">
        <v>2879</v>
      </c>
    </row>
    <row r="270" spans="1:5" ht="63.75">
      <c r="A270" s="35" t="s">
        <v>59</v>
      </c>
      <c r="E270" s="40" t="s">
        <v>2880</v>
      </c>
    </row>
    <row r="271" spans="1:5" ht="12.75">
      <c r="A271" t="s">
        <v>60</v>
      </c>
      <c r="E271" s="39" t="s">
        <v>5</v>
      </c>
    </row>
    <row r="272" spans="1:16" ht="25.5">
      <c r="A272" t="s">
        <v>52</v>
      </c>
      <c s="34" t="s">
        <v>379</v>
      </c>
      <c s="34" t="s">
        <v>2881</v>
      </c>
      <c s="35" t="s">
        <v>5</v>
      </c>
      <c s="6" t="s">
        <v>2882</v>
      </c>
      <c s="36" t="s">
        <v>80</v>
      </c>
      <c s="37">
        <v>58.05</v>
      </c>
      <c s="36">
        <v>0.10325</v>
      </c>
      <c s="36">
        <f>ROUND(G272*H272,6)</f>
      </c>
      <c r="L272" s="38">
        <v>0</v>
      </c>
      <c s="32">
        <f>ROUND(ROUND(L272,2)*ROUND(G272,3),2)</f>
      </c>
      <c s="36" t="s">
        <v>2446</v>
      </c>
      <c>
        <f>(M272*21)/100</f>
      </c>
      <c t="s">
        <v>27</v>
      </c>
    </row>
    <row r="273" spans="1:5" ht="25.5">
      <c r="A273" s="35" t="s">
        <v>58</v>
      </c>
      <c r="E273" s="39" t="s">
        <v>2883</v>
      </c>
    </row>
    <row r="274" spans="1:5" ht="102">
      <c r="A274" s="35" t="s">
        <v>59</v>
      </c>
      <c r="E274" s="40" t="s">
        <v>2884</v>
      </c>
    </row>
    <row r="275" spans="1:5" ht="12.75">
      <c r="A275" t="s">
        <v>60</v>
      </c>
      <c r="E275" s="39" t="s">
        <v>5</v>
      </c>
    </row>
    <row r="276" spans="1:16" ht="12.75">
      <c r="A276" t="s">
        <v>52</v>
      </c>
      <c s="34" t="s">
        <v>382</v>
      </c>
      <c s="34" t="s">
        <v>2885</v>
      </c>
      <c s="35" t="s">
        <v>5</v>
      </c>
      <c s="6" t="s">
        <v>2886</v>
      </c>
      <c s="36" t="s">
        <v>85</v>
      </c>
      <c s="37">
        <v>7</v>
      </c>
      <c s="36">
        <v>0.02693</v>
      </c>
      <c s="36">
        <f>ROUND(G276*H276,6)</f>
      </c>
      <c r="L276" s="38">
        <v>0</v>
      </c>
      <c s="32">
        <f>ROUND(ROUND(L276,2)*ROUND(G276,3),2)</f>
      </c>
      <c s="36" t="s">
        <v>2446</v>
      </c>
      <c>
        <f>(M276*21)/100</f>
      </c>
      <c t="s">
        <v>27</v>
      </c>
    </row>
    <row r="277" spans="1:5" ht="25.5">
      <c r="A277" s="35" t="s">
        <v>58</v>
      </c>
      <c r="E277" s="39" t="s">
        <v>2887</v>
      </c>
    </row>
    <row r="278" spans="1:5" ht="63.75">
      <c r="A278" s="35" t="s">
        <v>59</v>
      </c>
      <c r="E278" s="40" t="s">
        <v>2888</v>
      </c>
    </row>
    <row r="279" spans="1:5" ht="12.75">
      <c r="A279" t="s">
        <v>60</v>
      </c>
      <c r="E279" s="39" t="s">
        <v>5</v>
      </c>
    </row>
    <row r="280" spans="1:16" ht="12.75">
      <c r="A280" t="s">
        <v>52</v>
      </c>
      <c s="34" t="s">
        <v>108</v>
      </c>
      <c s="34" t="s">
        <v>2889</v>
      </c>
      <c s="35" t="s">
        <v>5</v>
      </c>
      <c s="6" t="s">
        <v>2890</v>
      </c>
      <c s="36" t="s">
        <v>85</v>
      </c>
      <c s="37">
        <v>46</v>
      </c>
      <c s="36">
        <v>0.04555</v>
      </c>
      <c s="36">
        <f>ROUND(G280*H280,6)</f>
      </c>
      <c r="L280" s="38">
        <v>0</v>
      </c>
      <c s="32">
        <f>ROUND(ROUND(L280,2)*ROUND(G280,3),2)</f>
      </c>
      <c s="36" t="s">
        <v>2446</v>
      </c>
      <c>
        <f>(M280*21)/100</f>
      </c>
      <c t="s">
        <v>27</v>
      </c>
    </row>
    <row r="281" spans="1:5" ht="25.5">
      <c r="A281" s="35" t="s">
        <v>58</v>
      </c>
      <c r="E281" s="39" t="s">
        <v>2891</v>
      </c>
    </row>
    <row r="282" spans="1:5" ht="153">
      <c r="A282" s="35" t="s">
        <v>59</v>
      </c>
      <c r="E282" s="40" t="s">
        <v>2892</v>
      </c>
    </row>
    <row r="283" spans="1:5" ht="12.75">
      <c r="A283" t="s">
        <v>60</v>
      </c>
      <c r="E283" s="39" t="s">
        <v>5</v>
      </c>
    </row>
    <row r="284" spans="1:16" ht="12.75">
      <c r="A284" t="s">
        <v>52</v>
      </c>
      <c s="34" t="s">
        <v>388</v>
      </c>
      <c s="34" t="s">
        <v>2893</v>
      </c>
      <c s="35" t="s">
        <v>5</v>
      </c>
      <c s="6" t="s">
        <v>2894</v>
      </c>
      <c s="36" t="s">
        <v>85</v>
      </c>
      <c s="37">
        <v>35</v>
      </c>
      <c s="36">
        <v>0.05455</v>
      </c>
      <c s="36">
        <f>ROUND(G284*H284,6)</f>
      </c>
      <c r="L284" s="38">
        <v>0</v>
      </c>
      <c s="32">
        <f>ROUND(ROUND(L284,2)*ROUND(G284,3),2)</f>
      </c>
      <c s="36" t="s">
        <v>2446</v>
      </c>
      <c>
        <f>(M284*21)/100</f>
      </c>
      <c t="s">
        <v>27</v>
      </c>
    </row>
    <row r="285" spans="1:5" ht="25.5">
      <c r="A285" s="35" t="s">
        <v>58</v>
      </c>
      <c r="E285" s="39" t="s">
        <v>2895</v>
      </c>
    </row>
    <row r="286" spans="1:5" ht="63.75">
      <c r="A286" s="35" t="s">
        <v>59</v>
      </c>
      <c r="E286" s="40" t="s">
        <v>2896</v>
      </c>
    </row>
    <row r="287" spans="1:5" ht="12.75">
      <c r="A287" t="s">
        <v>60</v>
      </c>
      <c r="E287" s="39" t="s">
        <v>5</v>
      </c>
    </row>
    <row r="288" spans="1:16" ht="12.75">
      <c r="A288" t="s">
        <v>52</v>
      </c>
      <c s="34" t="s">
        <v>391</v>
      </c>
      <c s="34" t="s">
        <v>2897</v>
      </c>
      <c s="35" t="s">
        <v>5</v>
      </c>
      <c s="6" t="s">
        <v>2898</v>
      </c>
      <c s="36" t="s">
        <v>85</v>
      </c>
      <c s="37">
        <v>22</v>
      </c>
      <c s="36">
        <v>0.06355</v>
      </c>
      <c s="36">
        <f>ROUND(G288*H288,6)</f>
      </c>
      <c r="L288" s="38">
        <v>0</v>
      </c>
      <c s="32">
        <f>ROUND(ROUND(L288,2)*ROUND(G288,3),2)</f>
      </c>
      <c s="36" t="s">
        <v>2446</v>
      </c>
      <c>
        <f>(M288*21)/100</f>
      </c>
      <c t="s">
        <v>27</v>
      </c>
    </row>
    <row r="289" spans="1:5" ht="25.5">
      <c r="A289" s="35" t="s">
        <v>58</v>
      </c>
      <c r="E289" s="39" t="s">
        <v>2899</v>
      </c>
    </row>
    <row r="290" spans="1:5" ht="89.25">
      <c r="A290" s="35" t="s">
        <v>59</v>
      </c>
      <c r="E290" s="40" t="s">
        <v>2900</v>
      </c>
    </row>
    <row r="291" spans="1:5" ht="12.75">
      <c r="A291" t="s">
        <v>60</v>
      </c>
      <c r="E291" s="39" t="s">
        <v>5</v>
      </c>
    </row>
    <row r="292" spans="1:16" ht="12.75">
      <c r="A292" t="s">
        <v>52</v>
      </c>
      <c s="34" t="s">
        <v>171</v>
      </c>
      <c s="34" t="s">
        <v>2901</v>
      </c>
      <c s="35" t="s">
        <v>5</v>
      </c>
      <c s="6" t="s">
        <v>2902</v>
      </c>
      <c s="36" t="s">
        <v>85</v>
      </c>
      <c s="37">
        <v>10</v>
      </c>
      <c s="36">
        <v>0.08185</v>
      </c>
      <c s="36">
        <f>ROUND(G292*H292,6)</f>
      </c>
      <c r="L292" s="38">
        <v>0</v>
      </c>
      <c s="32">
        <f>ROUND(ROUND(L292,2)*ROUND(G292,3),2)</f>
      </c>
      <c s="36" t="s">
        <v>2446</v>
      </c>
      <c>
        <f>(M292*21)/100</f>
      </c>
      <c t="s">
        <v>27</v>
      </c>
    </row>
    <row r="293" spans="1:5" ht="25.5">
      <c r="A293" s="35" t="s">
        <v>58</v>
      </c>
      <c r="E293" s="39" t="s">
        <v>2903</v>
      </c>
    </row>
    <row r="294" spans="1:5" ht="63.75">
      <c r="A294" s="35" t="s">
        <v>59</v>
      </c>
      <c r="E294" s="40" t="s">
        <v>2904</v>
      </c>
    </row>
    <row r="295" spans="1:5" ht="12.75">
      <c r="A295" t="s">
        <v>60</v>
      </c>
      <c r="E295" s="39" t="s">
        <v>5</v>
      </c>
    </row>
    <row r="296" spans="1:16" ht="12.75">
      <c r="A296" t="s">
        <v>52</v>
      </c>
      <c s="34" t="s">
        <v>337</v>
      </c>
      <c s="34" t="s">
        <v>2905</v>
      </c>
      <c s="35" t="s">
        <v>5</v>
      </c>
      <c s="6" t="s">
        <v>2906</v>
      </c>
      <c s="36" t="s">
        <v>85</v>
      </c>
      <c s="37">
        <v>4</v>
      </c>
      <c s="36">
        <v>0.10005</v>
      </c>
      <c s="36">
        <f>ROUND(G296*H296,6)</f>
      </c>
      <c r="L296" s="38">
        <v>0</v>
      </c>
      <c s="32">
        <f>ROUND(ROUND(L296,2)*ROUND(G296,3),2)</f>
      </c>
      <c s="36" t="s">
        <v>2446</v>
      </c>
      <c>
        <f>(M296*21)/100</f>
      </c>
      <c t="s">
        <v>27</v>
      </c>
    </row>
    <row r="297" spans="1:5" ht="25.5">
      <c r="A297" s="35" t="s">
        <v>58</v>
      </c>
      <c r="E297" s="39" t="s">
        <v>2907</v>
      </c>
    </row>
    <row r="298" spans="1:5" ht="63.75">
      <c r="A298" s="35" t="s">
        <v>59</v>
      </c>
      <c r="E298" s="40" t="s">
        <v>2908</v>
      </c>
    </row>
    <row r="299" spans="1:5" ht="12.75">
      <c r="A299" t="s">
        <v>60</v>
      </c>
      <c r="E299" s="39" t="s">
        <v>5</v>
      </c>
    </row>
    <row r="300" spans="1:16" ht="12.75">
      <c r="A300" t="s">
        <v>52</v>
      </c>
      <c s="34" t="s">
        <v>179</v>
      </c>
      <c s="34" t="s">
        <v>2909</v>
      </c>
      <c s="35" t="s">
        <v>5</v>
      </c>
      <c s="6" t="s">
        <v>2910</v>
      </c>
      <c s="36" t="s">
        <v>56</v>
      </c>
      <c s="37">
        <v>1.248</v>
      </c>
      <c s="36">
        <v>1.94302</v>
      </c>
      <c s="36">
        <f>ROUND(G300*H300,6)</f>
      </c>
      <c r="L300" s="38">
        <v>0</v>
      </c>
      <c s="32">
        <f>ROUND(ROUND(L300,2)*ROUND(G300,3),2)</f>
      </c>
      <c s="36" t="s">
        <v>2446</v>
      </c>
      <c>
        <f>(M300*21)/100</f>
      </c>
      <c t="s">
        <v>27</v>
      </c>
    </row>
    <row r="301" spans="1:5" ht="12.75">
      <c r="A301" s="35" t="s">
        <v>58</v>
      </c>
      <c r="E301" s="39" t="s">
        <v>2911</v>
      </c>
    </row>
    <row r="302" spans="1:5" ht="102">
      <c r="A302" s="35" t="s">
        <v>59</v>
      </c>
      <c r="E302" s="40" t="s">
        <v>2912</v>
      </c>
    </row>
    <row r="303" spans="1:5" ht="12.75">
      <c r="A303" t="s">
        <v>60</v>
      </c>
      <c r="E303" s="39" t="s">
        <v>5</v>
      </c>
    </row>
    <row r="304" spans="1:16" ht="12.75">
      <c r="A304" t="s">
        <v>52</v>
      </c>
      <c s="34" t="s">
        <v>343</v>
      </c>
      <c s="34" t="s">
        <v>2913</v>
      </c>
      <c s="35" t="s">
        <v>5</v>
      </c>
      <c s="6" t="s">
        <v>2914</v>
      </c>
      <c s="36" t="s">
        <v>373</v>
      </c>
      <c s="37">
        <v>2.087</v>
      </c>
      <c s="36">
        <v>1.09</v>
      </c>
      <c s="36">
        <f>ROUND(G304*H304,6)</f>
      </c>
      <c r="L304" s="38">
        <v>0</v>
      </c>
      <c s="32">
        <f>ROUND(ROUND(L304,2)*ROUND(G304,3),2)</f>
      </c>
      <c s="36" t="s">
        <v>2446</v>
      </c>
      <c>
        <f>(M304*21)/100</f>
      </c>
      <c t="s">
        <v>27</v>
      </c>
    </row>
    <row r="305" spans="1:5" ht="25.5">
      <c r="A305" s="35" t="s">
        <v>58</v>
      </c>
      <c r="E305" s="39" t="s">
        <v>2915</v>
      </c>
    </row>
    <row r="306" spans="1:5" ht="280.5">
      <c r="A306" s="35" t="s">
        <v>59</v>
      </c>
      <c r="E306" s="40" t="s">
        <v>2916</v>
      </c>
    </row>
    <row r="307" spans="1:5" ht="12.75">
      <c r="A307" t="s">
        <v>60</v>
      </c>
      <c r="E307" s="39" t="s">
        <v>5</v>
      </c>
    </row>
    <row r="308" spans="1:16" ht="12.75">
      <c r="A308" t="s">
        <v>52</v>
      </c>
      <c s="34" t="s">
        <v>346</v>
      </c>
      <c s="34" t="s">
        <v>2917</v>
      </c>
      <c s="35" t="s">
        <v>5</v>
      </c>
      <c s="6" t="s">
        <v>2918</v>
      </c>
      <c s="36" t="s">
        <v>80</v>
      </c>
      <c s="37">
        <v>30.75</v>
      </c>
      <c s="36">
        <v>0.00075</v>
      </c>
      <c s="36">
        <f>ROUND(G308*H308,6)</f>
      </c>
      <c r="L308" s="38">
        <v>0</v>
      </c>
      <c s="32">
        <f>ROUND(ROUND(L308,2)*ROUND(G308,3),2)</f>
      </c>
      <c s="36" t="s">
        <v>2446</v>
      </c>
      <c>
        <f>(M308*21)/100</f>
      </c>
      <c t="s">
        <v>27</v>
      </c>
    </row>
    <row r="309" spans="1:5" ht="25.5">
      <c r="A309" s="35" t="s">
        <v>58</v>
      </c>
      <c r="E309" s="39" t="s">
        <v>2919</v>
      </c>
    </row>
    <row r="310" spans="1:5" ht="76.5">
      <c r="A310" s="35" t="s">
        <v>59</v>
      </c>
      <c r="E310" s="40" t="s">
        <v>2920</v>
      </c>
    </row>
    <row r="311" spans="1:5" ht="12.75">
      <c r="A311" t="s">
        <v>60</v>
      </c>
      <c r="E311" s="39" t="s">
        <v>5</v>
      </c>
    </row>
    <row r="312" spans="1:16" ht="25.5">
      <c r="A312" t="s">
        <v>52</v>
      </c>
      <c s="34" t="s">
        <v>352</v>
      </c>
      <c s="34" t="s">
        <v>2921</v>
      </c>
      <c s="35" t="s">
        <v>5</v>
      </c>
      <c s="6" t="s">
        <v>2922</v>
      </c>
      <c s="36" t="s">
        <v>73</v>
      </c>
      <c s="37">
        <v>75</v>
      </c>
      <c s="36">
        <v>0.02585</v>
      </c>
      <c s="36">
        <f>ROUND(G312*H312,6)</f>
      </c>
      <c r="L312" s="38">
        <v>0</v>
      </c>
      <c s="32">
        <f>ROUND(ROUND(L312,2)*ROUND(G312,3),2)</f>
      </c>
      <c s="36" t="s">
        <v>2446</v>
      </c>
      <c>
        <f>(M312*21)/100</f>
      </c>
      <c t="s">
        <v>27</v>
      </c>
    </row>
    <row r="313" spans="1:5" ht="25.5">
      <c r="A313" s="35" t="s">
        <v>58</v>
      </c>
      <c r="E313" s="39" t="s">
        <v>2923</v>
      </c>
    </row>
    <row r="314" spans="1:5" ht="38.25">
      <c r="A314" s="35" t="s">
        <v>59</v>
      </c>
      <c r="E314" s="40" t="s">
        <v>2924</v>
      </c>
    </row>
    <row r="315" spans="1:5" ht="127.5">
      <c r="A315" t="s">
        <v>60</v>
      </c>
      <c r="E315" s="39" t="s">
        <v>2925</v>
      </c>
    </row>
    <row r="316" spans="1:16" ht="12.75">
      <c r="A316" t="s">
        <v>52</v>
      </c>
      <c s="34" t="s">
        <v>175</v>
      </c>
      <c s="34" t="s">
        <v>2926</v>
      </c>
      <c s="35" t="s">
        <v>5</v>
      </c>
      <c s="6" t="s">
        <v>2927</v>
      </c>
      <c s="36" t="s">
        <v>56</v>
      </c>
      <c s="37">
        <v>1.712</v>
      </c>
      <c s="36">
        <v>1.76882</v>
      </c>
      <c s="36">
        <f>ROUND(G316*H316,6)</f>
      </c>
      <c r="L316" s="38">
        <v>0</v>
      </c>
      <c s="32">
        <f>ROUND(ROUND(L316,2)*ROUND(G316,3),2)</f>
      </c>
      <c s="36" t="s">
        <v>2446</v>
      </c>
      <c>
        <f>(M316*21)/100</f>
      </c>
      <c t="s">
        <v>27</v>
      </c>
    </row>
    <row r="317" spans="1:5" ht="38.25">
      <c r="A317" s="35" t="s">
        <v>58</v>
      </c>
      <c r="E317" s="39" t="s">
        <v>2928</v>
      </c>
    </row>
    <row r="318" spans="1:5" ht="63.75">
      <c r="A318" s="35" t="s">
        <v>59</v>
      </c>
      <c r="E318" s="40" t="s">
        <v>2929</v>
      </c>
    </row>
    <row r="319" spans="1:5" ht="12.75">
      <c r="A319" t="s">
        <v>60</v>
      </c>
      <c r="E319" s="39" t="s">
        <v>5</v>
      </c>
    </row>
    <row r="320" spans="1:16" ht="12.75">
      <c r="A320" t="s">
        <v>52</v>
      </c>
      <c s="34" t="s">
        <v>356</v>
      </c>
      <c s="34" t="s">
        <v>2930</v>
      </c>
      <c s="35" t="s">
        <v>5</v>
      </c>
      <c s="6" t="s">
        <v>2931</v>
      </c>
      <c s="36" t="s">
        <v>56</v>
      </c>
      <c s="37">
        <v>13.35</v>
      </c>
      <c s="36">
        <v>2.4533</v>
      </c>
      <c s="36">
        <f>ROUND(G320*H320,6)</f>
      </c>
      <c r="L320" s="38">
        <v>0</v>
      </c>
      <c s="32">
        <f>ROUND(ROUND(L320,2)*ROUND(G320,3),2)</f>
      </c>
      <c s="36" t="s">
        <v>2446</v>
      </c>
      <c>
        <f>(M320*21)/100</f>
      </c>
      <c t="s">
        <v>27</v>
      </c>
    </row>
    <row r="321" spans="1:5" ht="12.75">
      <c r="A321" s="35" t="s">
        <v>58</v>
      </c>
      <c r="E321" s="39" t="s">
        <v>2932</v>
      </c>
    </row>
    <row r="322" spans="1:5" ht="178.5">
      <c r="A322" s="35" t="s">
        <v>59</v>
      </c>
      <c r="E322" s="40" t="s">
        <v>2933</v>
      </c>
    </row>
    <row r="323" spans="1:5" ht="12.75">
      <c r="A323" t="s">
        <v>60</v>
      </c>
      <c r="E323" s="39" t="s">
        <v>5</v>
      </c>
    </row>
    <row r="324" spans="1:16" ht="12.75">
      <c r="A324" t="s">
        <v>52</v>
      </c>
      <c s="34" t="s">
        <v>360</v>
      </c>
      <c s="34" t="s">
        <v>2548</v>
      </c>
      <c s="35" t="s">
        <v>5</v>
      </c>
      <c s="6" t="s">
        <v>2549</v>
      </c>
      <c s="36" t="s">
        <v>73</v>
      </c>
      <c s="37">
        <v>124.68</v>
      </c>
      <c s="36">
        <v>0.00275</v>
      </c>
      <c s="36">
        <f>ROUND(G324*H324,6)</f>
      </c>
      <c r="L324" s="38">
        <v>0</v>
      </c>
      <c s="32">
        <f>ROUND(ROUND(L324,2)*ROUND(G324,3),2)</f>
      </c>
      <c s="36" t="s">
        <v>2446</v>
      </c>
      <c>
        <f>(M324*21)/100</f>
      </c>
      <c t="s">
        <v>27</v>
      </c>
    </row>
    <row r="325" spans="1:5" ht="12.75">
      <c r="A325" s="35" t="s">
        <v>58</v>
      </c>
      <c r="E325" s="39" t="s">
        <v>2550</v>
      </c>
    </row>
    <row r="326" spans="1:5" ht="178.5">
      <c r="A326" s="35" t="s">
        <v>59</v>
      </c>
      <c r="E326" s="40" t="s">
        <v>2934</v>
      </c>
    </row>
    <row r="327" spans="1:5" ht="114.75">
      <c r="A327" t="s">
        <v>60</v>
      </c>
      <c r="E327" s="39" t="s">
        <v>2552</v>
      </c>
    </row>
    <row r="328" spans="1:16" ht="12.75">
      <c r="A328" t="s">
        <v>52</v>
      </c>
      <c s="34" t="s">
        <v>363</v>
      </c>
      <c s="34" t="s">
        <v>2553</v>
      </c>
      <c s="35" t="s">
        <v>5</v>
      </c>
      <c s="6" t="s">
        <v>2554</v>
      </c>
      <c s="36" t="s">
        <v>73</v>
      </c>
      <c s="37">
        <v>124.68</v>
      </c>
      <c s="36">
        <v>0</v>
      </c>
      <c s="36">
        <f>ROUND(G328*H328,6)</f>
      </c>
      <c r="L328" s="38">
        <v>0</v>
      </c>
      <c s="32">
        <f>ROUND(ROUND(L328,2)*ROUND(G328,3),2)</f>
      </c>
      <c s="36" t="s">
        <v>2446</v>
      </c>
      <c>
        <f>(M328*21)/100</f>
      </c>
      <c t="s">
        <v>27</v>
      </c>
    </row>
    <row r="329" spans="1:5" ht="12.75">
      <c r="A329" s="35" t="s">
        <v>58</v>
      </c>
      <c r="E329" s="39" t="s">
        <v>2555</v>
      </c>
    </row>
    <row r="330" spans="1:5" ht="12.75">
      <c r="A330" s="35" t="s">
        <v>59</v>
      </c>
      <c r="E330" s="40" t="s">
        <v>5</v>
      </c>
    </row>
    <row r="331" spans="1:5" ht="114.75">
      <c r="A331" t="s">
        <v>60</v>
      </c>
      <c r="E331" s="39" t="s">
        <v>2552</v>
      </c>
    </row>
    <row r="332" spans="1:16" ht="12.75">
      <c r="A332" t="s">
        <v>52</v>
      </c>
      <c s="34" t="s">
        <v>2935</v>
      </c>
      <c s="34" t="s">
        <v>2936</v>
      </c>
      <c s="35" t="s">
        <v>5</v>
      </c>
      <c s="6" t="s">
        <v>2937</v>
      </c>
      <c s="36" t="s">
        <v>373</v>
      </c>
      <c s="37">
        <v>0.609</v>
      </c>
      <c s="36">
        <v>1.06277</v>
      </c>
      <c s="36">
        <f>ROUND(G332*H332,6)</f>
      </c>
      <c r="L332" s="38">
        <v>0</v>
      </c>
      <c s="32">
        <f>ROUND(ROUND(L332,2)*ROUND(G332,3),2)</f>
      </c>
      <c s="36" t="s">
        <v>2446</v>
      </c>
      <c>
        <f>(M332*21)/100</f>
      </c>
      <c t="s">
        <v>27</v>
      </c>
    </row>
    <row r="333" spans="1:5" ht="25.5">
      <c r="A333" s="35" t="s">
        <v>58</v>
      </c>
      <c r="E333" s="39" t="s">
        <v>2938</v>
      </c>
    </row>
    <row r="334" spans="1:5" ht="178.5">
      <c r="A334" s="35" t="s">
        <v>59</v>
      </c>
      <c r="E334" s="40" t="s">
        <v>2939</v>
      </c>
    </row>
    <row r="335" spans="1:5" ht="12.75">
      <c r="A335" t="s">
        <v>60</v>
      </c>
      <c r="E335" s="39" t="s">
        <v>5</v>
      </c>
    </row>
    <row r="336" spans="1:16" ht="25.5">
      <c r="A336" t="s">
        <v>52</v>
      </c>
      <c s="34" t="s">
        <v>2940</v>
      </c>
      <c s="34" t="s">
        <v>2941</v>
      </c>
      <c s="35" t="s">
        <v>5</v>
      </c>
      <c s="6" t="s">
        <v>2942</v>
      </c>
      <c s="36" t="s">
        <v>73</v>
      </c>
      <c s="37">
        <v>3.02</v>
      </c>
      <c s="36">
        <v>0.3216</v>
      </c>
      <c s="36">
        <f>ROUND(G336*H336,6)</f>
      </c>
      <c r="L336" s="38">
        <v>0</v>
      </c>
      <c s="32">
        <f>ROUND(ROUND(L336,2)*ROUND(G336,3),2)</f>
      </c>
      <c s="36" t="s">
        <v>2446</v>
      </c>
      <c>
        <f>(M336*21)/100</f>
      </c>
      <c t="s">
        <v>27</v>
      </c>
    </row>
    <row r="337" spans="1:5" ht="38.25">
      <c r="A337" s="35" t="s">
        <v>58</v>
      </c>
      <c r="E337" s="39" t="s">
        <v>2943</v>
      </c>
    </row>
    <row r="338" spans="1:5" ht="63.75">
      <c r="A338" s="35" t="s">
        <v>59</v>
      </c>
      <c r="E338" s="40" t="s">
        <v>2944</v>
      </c>
    </row>
    <row r="339" spans="1:5" ht="12.75">
      <c r="A339" t="s">
        <v>60</v>
      </c>
      <c r="E339" s="39" t="s">
        <v>5</v>
      </c>
    </row>
    <row r="340" spans="1:16" ht="12.75">
      <c r="A340" t="s">
        <v>52</v>
      </c>
      <c s="34" t="s">
        <v>2945</v>
      </c>
      <c s="34" t="s">
        <v>2946</v>
      </c>
      <c s="35" t="s">
        <v>5</v>
      </c>
      <c s="6" t="s">
        <v>2947</v>
      </c>
      <c s="36" t="s">
        <v>73</v>
      </c>
      <c s="37">
        <v>6.852</v>
      </c>
      <c s="36">
        <v>0.06843</v>
      </c>
      <c s="36">
        <f>ROUND(G340*H340,6)</f>
      </c>
      <c r="L340" s="38">
        <v>0</v>
      </c>
      <c s="32">
        <f>ROUND(ROUND(L340,2)*ROUND(G340,3),2)</f>
      </c>
      <c s="36" t="s">
        <v>2446</v>
      </c>
      <c>
        <f>(M340*21)/100</f>
      </c>
      <c t="s">
        <v>27</v>
      </c>
    </row>
    <row r="341" spans="1:5" ht="25.5">
      <c r="A341" s="35" t="s">
        <v>58</v>
      </c>
      <c r="E341" s="39" t="s">
        <v>2948</v>
      </c>
    </row>
    <row r="342" spans="1:5" ht="76.5">
      <c r="A342" s="35" t="s">
        <v>59</v>
      </c>
      <c r="E342" s="40" t="s">
        <v>2949</v>
      </c>
    </row>
    <row r="343" spans="1:5" ht="12.75">
      <c r="A343" t="s">
        <v>60</v>
      </c>
      <c r="E343" s="39" t="s">
        <v>2950</v>
      </c>
    </row>
    <row r="344" spans="1:16" ht="12.75">
      <c r="A344" t="s">
        <v>52</v>
      </c>
      <c s="34" t="s">
        <v>2951</v>
      </c>
      <c s="34" t="s">
        <v>2952</v>
      </c>
      <c s="35" t="s">
        <v>5</v>
      </c>
      <c s="6" t="s">
        <v>2953</v>
      </c>
      <c s="36" t="s">
        <v>73</v>
      </c>
      <c s="37">
        <v>100.834</v>
      </c>
      <c s="36">
        <v>0.08731</v>
      </c>
      <c s="36">
        <f>ROUND(G344*H344,6)</f>
      </c>
      <c r="L344" s="38">
        <v>0</v>
      </c>
      <c s="32">
        <f>ROUND(ROUND(L344,2)*ROUND(G344,3),2)</f>
      </c>
      <c s="36" t="s">
        <v>2446</v>
      </c>
      <c>
        <f>(M344*21)/100</f>
      </c>
      <c t="s">
        <v>27</v>
      </c>
    </row>
    <row r="345" spans="1:5" ht="25.5">
      <c r="A345" s="35" t="s">
        <v>58</v>
      </c>
      <c r="E345" s="39" t="s">
        <v>2954</v>
      </c>
    </row>
    <row r="346" spans="1:5" ht="76.5">
      <c r="A346" s="35" t="s">
        <v>59</v>
      </c>
      <c r="E346" s="40" t="s">
        <v>2955</v>
      </c>
    </row>
    <row r="347" spans="1:5" ht="12.75">
      <c r="A347" t="s">
        <v>60</v>
      </c>
      <c r="E347" s="39" t="s">
        <v>2950</v>
      </c>
    </row>
    <row r="348" spans="1:16" ht="12.75">
      <c r="A348" t="s">
        <v>52</v>
      </c>
      <c s="34" t="s">
        <v>2956</v>
      </c>
      <c s="34" t="s">
        <v>2957</v>
      </c>
      <c s="35" t="s">
        <v>5</v>
      </c>
      <c s="6" t="s">
        <v>2958</v>
      </c>
      <c s="36" t="s">
        <v>73</v>
      </c>
      <c s="37">
        <v>55.825</v>
      </c>
      <c s="36">
        <v>0.10445</v>
      </c>
      <c s="36">
        <f>ROUND(G348*H348,6)</f>
      </c>
      <c r="L348" s="38">
        <v>0</v>
      </c>
      <c s="32">
        <f>ROUND(ROUND(L348,2)*ROUND(G348,3),2)</f>
      </c>
      <c s="36" t="s">
        <v>2446</v>
      </c>
      <c>
        <f>(M348*21)/100</f>
      </c>
      <c t="s">
        <v>27</v>
      </c>
    </row>
    <row r="349" spans="1:5" ht="25.5">
      <c r="A349" s="35" t="s">
        <v>58</v>
      </c>
      <c r="E349" s="39" t="s">
        <v>2959</v>
      </c>
    </row>
    <row r="350" spans="1:5" ht="102">
      <c r="A350" s="35" t="s">
        <v>59</v>
      </c>
      <c r="E350" s="40" t="s">
        <v>2960</v>
      </c>
    </row>
    <row r="351" spans="1:5" ht="12.75">
      <c r="A351" t="s">
        <v>60</v>
      </c>
      <c r="E351" s="39" t="s">
        <v>2950</v>
      </c>
    </row>
    <row r="352" spans="1:16" ht="12.75">
      <c r="A352" t="s">
        <v>52</v>
      </c>
      <c s="34" t="s">
        <v>2961</v>
      </c>
      <c s="34" t="s">
        <v>2962</v>
      </c>
      <c s="35" t="s">
        <v>5</v>
      </c>
      <c s="6" t="s">
        <v>2963</v>
      </c>
      <c s="36" t="s">
        <v>73</v>
      </c>
      <c s="37">
        <v>5.427</v>
      </c>
      <c s="36">
        <v>0.1733</v>
      </c>
      <c s="36">
        <f>ROUND(G352*H352,6)</f>
      </c>
      <c r="L352" s="38">
        <v>0</v>
      </c>
      <c s="32">
        <f>ROUND(ROUND(L352,2)*ROUND(G352,3),2)</f>
      </c>
      <c s="36" t="s">
        <v>2446</v>
      </c>
      <c>
        <f>(M352*21)/100</f>
      </c>
      <c t="s">
        <v>27</v>
      </c>
    </row>
    <row r="353" spans="1:5" ht="25.5">
      <c r="A353" s="35" t="s">
        <v>58</v>
      </c>
      <c r="E353" s="39" t="s">
        <v>2964</v>
      </c>
    </row>
    <row r="354" spans="1:5" ht="102">
      <c r="A354" s="35" t="s">
        <v>59</v>
      </c>
      <c r="E354" s="40" t="s">
        <v>2965</v>
      </c>
    </row>
    <row r="355" spans="1:5" ht="12.75">
      <c r="A355" t="s">
        <v>60</v>
      </c>
      <c r="E355" s="39" t="s">
        <v>5</v>
      </c>
    </row>
    <row r="356" spans="1:16" ht="25.5">
      <c r="A356" t="s">
        <v>52</v>
      </c>
      <c s="34" t="s">
        <v>2966</v>
      </c>
      <c s="34" t="s">
        <v>2967</v>
      </c>
      <c s="35" t="s">
        <v>5</v>
      </c>
      <c s="6" t="s">
        <v>2968</v>
      </c>
      <c s="36" t="s">
        <v>373</v>
      </c>
      <c s="37">
        <v>9.863</v>
      </c>
      <c s="36">
        <v>0</v>
      </c>
      <c s="36">
        <f>ROUND(G356*H356,6)</f>
      </c>
      <c r="L356" s="38">
        <v>0</v>
      </c>
      <c s="32">
        <f>ROUND(ROUND(L356,2)*ROUND(G356,3),2)</f>
      </c>
      <c s="36" t="s">
        <v>2446</v>
      </c>
      <c>
        <f>(M356*21)/100</f>
      </c>
      <c t="s">
        <v>27</v>
      </c>
    </row>
    <row r="357" spans="1:5" ht="25.5">
      <c r="A357" s="35" t="s">
        <v>58</v>
      </c>
      <c r="E357" s="39" t="s">
        <v>2969</v>
      </c>
    </row>
    <row r="358" spans="1:5" ht="331.5">
      <c r="A358" s="35" t="s">
        <v>59</v>
      </c>
      <c r="E358" s="40" t="s">
        <v>2970</v>
      </c>
    </row>
    <row r="359" spans="1:5" ht="12.75">
      <c r="A359" t="s">
        <v>60</v>
      </c>
      <c r="E359" s="39" t="s">
        <v>5</v>
      </c>
    </row>
    <row r="360" spans="1:13" ht="12.75">
      <c r="A360" t="s">
        <v>49</v>
      </c>
      <c r="C360" s="31" t="s">
        <v>70</v>
      </c>
      <c r="E360" s="33" t="s">
        <v>1569</v>
      </c>
      <c r="J360" s="32">
        <f>0</f>
      </c>
      <c s="32">
        <f>0</f>
      </c>
      <c s="32">
        <f>0+L361+L365+L369+L373+L377+L381+L385+L389+L393+L397+L401+L405+L409+L413+L417+L421+L425+L429+L433+L437+L441</f>
      </c>
      <c s="32">
        <f>0+M361+M365+M369+M373+M377+M381+M385+M389+M393+M397+M401+M405+M409+M413+M417+M421+M425+M429+M433+M437+M441</f>
      </c>
    </row>
    <row r="361" spans="1:16" ht="12.75">
      <c r="A361" t="s">
        <v>52</v>
      </c>
      <c s="34" t="s">
        <v>122</v>
      </c>
      <c s="34" t="s">
        <v>2971</v>
      </c>
      <c s="35" t="s">
        <v>5</v>
      </c>
      <c s="6" t="s">
        <v>2972</v>
      </c>
      <c s="36" t="s">
        <v>373</v>
      </c>
      <c s="37">
        <v>0.035</v>
      </c>
      <c s="36">
        <v>1</v>
      </c>
      <c s="36">
        <f>ROUND(G361*H361,6)</f>
      </c>
      <c r="L361" s="38">
        <v>0</v>
      </c>
      <c s="32">
        <f>ROUND(ROUND(L361,2)*ROUND(G361,3),2)</f>
      </c>
      <c s="36" t="s">
        <v>2446</v>
      </c>
      <c>
        <f>(M361*21)/100</f>
      </c>
      <c t="s">
        <v>27</v>
      </c>
    </row>
    <row r="362" spans="1:5" ht="12.75">
      <c r="A362" s="35" t="s">
        <v>58</v>
      </c>
      <c r="E362" s="39" t="s">
        <v>2972</v>
      </c>
    </row>
    <row r="363" spans="1:5" ht="63.75">
      <c r="A363" s="35" t="s">
        <v>59</v>
      </c>
      <c r="E363" s="40" t="s">
        <v>2973</v>
      </c>
    </row>
    <row r="364" spans="1:5" ht="12.75">
      <c r="A364" t="s">
        <v>60</v>
      </c>
      <c r="E364" s="39" t="s">
        <v>5</v>
      </c>
    </row>
    <row r="365" spans="1:16" ht="12.75">
      <c r="A365" t="s">
        <v>52</v>
      </c>
      <c s="34" t="s">
        <v>126</v>
      </c>
      <c s="34" t="s">
        <v>2974</v>
      </c>
      <c s="35" t="s">
        <v>5</v>
      </c>
      <c s="6" t="s">
        <v>2975</v>
      </c>
      <c s="36" t="s">
        <v>373</v>
      </c>
      <c s="37">
        <v>0.368</v>
      </c>
      <c s="36">
        <v>1</v>
      </c>
      <c s="36">
        <f>ROUND(G365*H365,6)</f>
      </c>
      <c r="L365" s="38">
        <v>0</v>
      </c>
      <c s="32">
        <f>ROUND(ROUND(L365,2)*ROUND(G365,3),2)</f>
      </c>
      <c s="36" t="s">
        <v>2446</v>
      </c>
      <c>
        <f>(M365*21)/100</f>
      </c>
      <c t="s">
        <v>27</v>
      </c>
    </row>
    <row r="366" spans="1:5" ht="12.75">
      <c r="A366" s="35" t="s">
        <v>58</v>
      </c>
      <c r="E366" s="39" t="s">
        <v>2975</v>
      </c>
    </row>
    <row r="367" spans="1:5" ht="63.75">
      <c r="A367" s="35" t="s">
        <v>59</v>
      </c>
      <c r="E367" s="40" t="s">
        <v>2976</v>
      </c>
    </row>
    <row r="368" spans="1:5" ht="12.75">
      <c r="A368" t="s">
        <v>60</v>
      </c>
      <c r="E368" s="39" t="s">
        <v>5</v>
      </c>
    </row>
    <row r="369" spans="1:16" ht="12.75">
      <c r="A369" t="s">
        <v>52</v>
      </c>
      <c s="34" t="s">
        <v>130</v>
      </c>
      <c s="34" t="s">
        <v>2837</v>
      </c>
      <c s="35" t="s">
        <v>5</v>
      </c>
      <c s="6" t="s">
        <v>2838</v>
      </c>
      <c s="36" t="s">
        <v>373</v>
      </c>
      <c s="37">
        <v>1.813</v>
      </c>
      <c s="36">
        <v>1</v>
      </c>
      <c s="36">
        <f>ROUND(G369*H369,6)</f>
      </c>
      <c r="L369" s="38">
        <v>0</v>
      </c>
      <c s="32">
        <f>ROUND(ROUND(L369,2)*ROUND(G369,3),2)</f>
      </c>
      <c s="36" t="s">
        <v>2446</v>
      </c>
      <c>
        <f>(M369*21)/100</f>
      </c>
      <c t="s">
        <v>27</v>
      </c>
    </row>
    <row r="370" spans="1:5" ht="12.75">
      <c r="A370" s="35" t="s">
        <v>58</v>
      </c>
      <c r="E370" s="39" t="s">
        <v>2838</v>
      </c>
    </row>
    <row r="371" spans="1:5" ht="63.75">
      <c r="A371" s="35" t="s">
        <v>59</v>
      </c>
      <c r="E371" s="40" t="s">
        <v>2977</v>
      </c>
    </row>
    <row r="372" spans="1:5" ht="12.75">
      <c r="A372" t="s">
        <v>60</v>
      </c>
      <c r="E372" s="39" t="s">
        <v>5</v>
      </c>
    </row>
    <row r="373" spans="1:16" ht="12.75">
      <c r="A373" t="s">
        <v>52</v>
      </c>
      <c s="34" t="s">
        <v>134</v>
      </c>
      <c s="34" t="s">
        <v>2978</v>
      </c>
      <c s="35" t="s">
        <v>5</v>
      </c>
      <c s="6" t="s">
        <v>2979</v>
      </c>
      <c s="36" t="s">
        <v>373</v>
      </c>
      <c s="37">
        <v>2.094</v>
      </c>
      <c s="36">
        <v>1</v>
      </c>
      <c s="36">
        <f>ROUND(G373*H373,6)</f>
      </c>
      <c r="L373" s="38">
        <v>0</v>
      </c>
      <c s="32">
        <f>ROUND(ROUND(L373,2)*ROUND(G373,3),2)</f>
      </c>
      <c s="36" t="s">
        <v>2446</v>
      </c>
      <c>
        <f>(M373*21)/100</f>
      </c>
      <c t="s">
        <v>27</v>
      </c>
    </row>
    <row r="374" spans="1:5" ht="12.75">
      <c r="A374" s="35" t="s">
        <v>58</v>
      </c>
      <c r="E374" s="39" t="s">
        <v>2979</v>
      </c>
    </row>
    <row r="375" spans="1:5" ht="63.75">
      <c r="A375" s="35" t="s">
        <v>59</v>
      </c>
      <c r="E375" s="40" t="s">
        <v>2980</v>
      </c>
    </row>
    <row r="376" spans="1:5" ht="12.75">
      <c r="A376" t="s">
        <v>60</v>
      </c>
      <c r="E376" s="39" t="s">
        <v>5</v>
      </c>
    </row>
    <row r="377" spans="1:16" ht="12.75">
      <c r="A377" t="s">
        <v>52</v>
      </c>
      <c s="34" t="s">
        <v>138</v>
      </c>
      <c s="34" t="s">
        <v>2981</v>
      </c>
      <c s="35" t="s">
        <v>5</v>
      </c>
      <c s="6" t="s">
        <v>2982</v>
      </c>
      <c s="36" t="s">
        <v>373</v>
      </c>
      <c s="37">
        <v>0.187</v>
      </c>
      <c s="36">
        <v>1</v>
      </c>
      <c s="36">
        <f>ROUND(G377*H377,6)</f>
      </c>
      <c r="L377" s="38">
        <v>0</v>
      </c>
      <c s="32">
        <f>ROUND(ROUND(L377,2)*ROUND(G377,3),2)</f>
      </c>
      <c s="36" t="s">
        <v>2446</v>
      </c>
      <c>
        <f>(M377*21)/100</f>
      </c>
      <c t="s">
        <v>27</v>
      </c>
    </row>
    <row r="378" spans="1:5" ht="12.75">
      <c r="A378" s="35" t="s">
        <v>58</v>
      </c>
      <c r="E378" s="39" t="s">
        <v>2982</v>
      </c>
    </row>
    <row r="379" spans="1:5" ht="63.75">
      <c r="A379" s="35" t="s">
        <v>59</v>
      </c>
      <c r="E379" s="40" t="s">
        <v>2983</v>
      </c>
    </row>
    <row r="380" spans="1:5" ht="12.75">
      <c r="A380" t="s">
        <v>60</v>
      </c>
      <c r="E380" s="39" t="s">
        <v>5</v>
      </c>
    </row>
    <row r="381" spans="1:16" ht="12.75">
      <c r="A381" t="s">
        <v>52</v>
      </c>
      <c s="34" t="s">
        <v>143</v>
      </c>
      <c s="34" t="s">
        <v>2984</v>
      </c>
      <c s="35" t="s">
        <v>5</v>
      </c>
      <c s="6" t="s">
        <v>2985</v>
      </c>
      <c s="36" t="s">
        <v>373</v>
      </c>
      <c s="37">
        <v>1.433</v>
      </c>
      <c s="36">
        <v>1</v>
      </c>
      <c s="36">
        <f>ROUND(G381*H381,6)</f>
      </c>
      <c r="L381" s="38">
        <v>0</v>
      </c>
      <c s="32">
        <f>ROUND(ROUND(L381,2)*ROUND(G381,3),2)</f>
      </c>
      <c s="36" t="s">
        <v>2446</v>
      </c>
      <c>
        <f>(M381*21)/100</f>
      </c>
      <c t="s">
        <v>27</v>
      </c>
    </row>
    <row r="382" spans="1:5" ht="12.75">
      <c r="A382" s="35" t="s">
        <v>58</v>
      </c>
      <c r="E382" s="39" t="s">
        <v>2985</v>
      </c>
    </row>
    <row r="383" spans="1:5" ht="63.75">
      <c r="A383" s="35" t="s">
        <v>59</v>
      </c>
      <c r="E383" s="40" t="s">
        <v>2986</v>
      </c>
    </row>
    <row r="384" spans="1:5" ht="12.75">
      <c r="A384" t="s">
        <v>60</v>
      </c>
      <c r="E384" s="39" t="s">
        <v>5</v>
      </c>
    </row>
    <row r="385" spans="1:16" ht="12.75">
      <c r="A385" t="s">
        <v>52</v>
      </c>
      <c s="34" t="s">
        <v>151</v>
      </c>
      <c s="34" t="s">
        <v>2987</v>
      </c>
      <c s="35" t="s">
        <v>5</v>
      </c>
      <c s="6" t="s">
        <v>2988</v>
      </c>
      <c s="36" t="s">
        <v>373</v>
      </c>
      <c s="37">
        <v>1.618</v>
      </c>
      <c s="36">
        <v>1</v>
      </c>
      <c s="36">
        <f>ROUND(G385*H385,6)</f>
      </c>
      <c r="L385" s="38">
        <v>0</v>
      </c>
      <c s="32">
        <f>ROUND(ROUND(L385,2)*ROUND(G385,3),2)</f>
      </c>
      <c s="36" t="s">
        <v>2446</v>
      </c>
      <c>
        <f>(M385*21)/100</f>
      </c>
      <c t="s">
        <v>27</v>
      </c>
    </row>
    <row r="386" spans="1:5" ht="12.75">
      <c r="A386" s="35" t="s">
        <v>58</v>
      </c>
      <c r="E386" s="39" t="s">
        <v>2988</v>
      </c>
    </row>
    <row r="387" spans="1:5" ht="63.75">
      <c r="A387" s="35" t="s">
        <v>59</v>
      </c>
      <c r="E387" s="40" t="s">
        <v>2989</v>
      </c>
    </row>
    <row r="388" spans="1:5" ht="12.75">
      <c r="A388" t="s">
        <v>60</v>
      </c>
      <c r="E388" s="39" t="s">
        <v>5</v>
      </c>
    </row>
    <row r="389" spans="1:16" ht="12.75">
      <c r="A389" t="s">
        <v>52</v>
      </c>
      <c s="34" t="s">
        <v>91</v>
      </c>
      <c s="34" t="s">
        <v>2990</v>
      </c>
      <c s="35" t="s">
        <v>5</v>
      </c>
      <c s="6" t="s">
        <v>2991</v>
      </c>
      <c s="36" t="s">
        <v>373</v>
      </c>
      <c s="37">
        <v>0.355</v>
      </c>
      <c s="36">
        <v>1</v>
      </c>
      <c s="36">
        <f>ROUND(G389*H389,6)</f>
      </c>
      <c r="L389" s="38">
        <v>0</v>
      </c>
      <c s="32">
        <f>ROUND(ROUND(L389,2)*ROUND(G389,3),2)</f>
      </c>
      <c s="36" t="s">
        <v>2446</v>
      </c>
      <c>
        <f>(M389*21)/100</f>
      </c>
      <c t="s">
        <v>27</v>
      </c>
    </row>
    <row r="390" spans="1:5" ht="12.75">
      <c r="A390" s="35" t="s">
        <v>58</v>
      </c>
      <c r="E390" s="39" t="s">
        <v>2991</v>
      </c>
    </row>
    <row r="391" spans="1:5" ht="89.25">
      <c r="A391" s="35" t="s">
        <v>59</v>
      </c>
      <c r="E391" s="40" t="s">
        <v>2992</v>
      </c>
    </row>
    <row r="392" spans="1:5" ht="12.75">
      <c r="A392" t="s">
        <v>60</v>
      </c>
      <c r="E392" s="39" t="s">
        <v>5</v>
      </c>
    </row>
    <row r="393" spans="1:16" ht="12.75">
      <c r="A393" t="s">
        <v>52</v>
      </c>
      <c s="34" t="s">
        <v>2993</v>
      </c>
      <c s="34" t="s">
        <v>2994</v>
      </c>
      <c s="35" t="s">
        <v>5</v>
      </c>
      <c s="6" t="s">
        <v>2995</v>
      </c>
      <c s="36" t="s">
        <v>56</v>
      </c>
      <c s="37">
        <v>24.869</v>
      </c>
      <c s="36">
        <v>2.45343</v>
      </c>
      <c s="36">
        <f>ROUND(G393*H393,6)</f>
      </c>
      <c r="L393" s="38">
        <v>0</v>
      </c>
      <c s="32">
        <f>ROUND(ROUND(L393,2)*ROUND(G393,3),2)</f>
      </c>
      <c s="36" t="s">
        <v>2446</v>
      </c>
      <c>
        <f>(M393*21)/100</f>
      </c>
      <c t="s">
        <v>27</v>
      </c>
    </row>
    <row r="394" spans="1:5" ht="38.25">
      <c r="A394" s="35" t="s">
        <v>58</v>
      </c>
      <c r="E394" s="39" t="s">
        <v>2996</v>
      </c>
    </row>
    <row r="395" spans="1:5" ht="51">
      <c r="A395" s="35" t="s">
        <v>59</v>
      </c>
      <c r="E395" s="40" t="s">
        <v>2997</v>
      </c>
    </row>
    <row r="396" spans="1:5" ht="12.75">
      <c r="A396" t="s">
        <v>60</v>
      </c>
      <c r="E396" s="39" t="s">
        <v>5</v>
      </c>
    </row>
    <row r="397" spans="1:16" ht="12.75">
      <c r="A397" t="s">
        <v>52</v>
      </c>
      <c s="34" t="s">
        <v>371</v>
      </c>
      <c s="34" t="s">
        <v>2998</v>
      </c>
      <c s="35" t="s">
        <v>5</v>
      </c>
      <c s="6" t="s">
        <v>2999</v>
      </c>
      <c s="36" t="s">
        <v>56</v>
      </c>
      <c s="37">
        <v>2.84</v>
      </c>
      <c s="36">
        <v>2.45343</v>
      </c>
      <c s="36">
        <f>ROUND(G397*H397,6)</f>
      </c>
      <c r="L397" s="38">
        <v>0</v>
      </c>
      <c s="32">
        <f>ROUND(ROUND(L397,2)*ROUND(G397,3),2)</f>
      </c>
      <c s="36" t="s">
        <v>2446</v>
      </c>
      <c>
        <f>(M397*21)/100</f>
      </c>
      <c t="s">
        <v>27</v>
      </c>
    </row>
    <row r="398" spans="1:5" ht="38.25">
      <c r="A398" s="35" t="s">
        <v>58</v>
      </c>
      <c r="E398" s="39" t="s">
        <v>3000</v>
      </c>
    </row>
    <row r="399" spans="1:5" ht="102">
      <c r="A399" s="35" t="s">
        <v>59</v>
      </c>
      <c r="E399" s="40" t="s">
        <v>3001</v>
      </c>
    </row>
    <row r="400" spans="1:5" ht="12.75">
      <c r="A400" t="s">
        <v>60</v>
      </c>
      <c r="E400" s="39" t="s">
        <v>5</v>
      </c>
    </row>
    <row r="401" spans="1:16" ht="12.75">
      <c r="A401" t="s">
        <v>52</v>
      </c>
      <c s="34" t="s">
        <v>3002</v>
      </c>
      <c s="34" t="s">
        <v>3003</v>
      </c>
      <c s="35" t="s">
        <v>5</v>
      </c>
      <c s="6" t="s">
        <v>3004</v>
      </c>
      <c s="36" t="s">
        <v>73</v>
      </c>
      <c s="37">
        <v>147.243</v>
      </c>
      <c s="36">
        <v>0.00533</v>
      </c>
      <c s="36">
        <f>ROUND(G401*H401,6)</f>
      </c>
      <c r="L401" s="38">
        <v>0</v>
      </c>
      <c s="32">
        <f>ROUND(ROUND(L401,2)*ROUND(G401,3),2)</f>
      </c>
      <c s="36" t="s">
        <v>2446</v>
      </c>
      <c>
        <f>(M401*21)/100</f>
      </c>
      <c t="s">
        <v>27</v>
      </c>
    </row>
    <row r="402" spans="1:5" ht="25.5">
      <c r="A402" s="35" t="s">
        <v>58</v>
      </c>
      <c r="E402" s="39" t="s">
        <v>3005</v>
      </c>
    </row>
    <row r="403" spans="1:5" ht="51">
      <c r="A403" s="35" t="s">
        <v>59</v>
      </c>
      <c r="E403" s="40" t="s">
        <v>3006</v>
      </c>
    </row>
    <row r="404" spans="1:5" ht="12.75">
      <c r="A404" t="s">
        <v>60</v>
      </c>
      <c r="E404" s="39" t="s">
        <v>5</v>
      </c>
    </row>
    <row r="405" spans="1:16" ht="12.75">
      <c r="A405" t="s">
        <v>52</v>
      </c>
      <c s="34" t="s">
        <v>3007</v>
      </c>
      <c s="34" t="s">
        <v>3008</v>
      </c>
      <c s="35" t="s">
        <v>5</v>
      </c>
      <c s="6" t="s">
        <v>3009</v>
      </c>
      <c s="36" t="s">
        <v>73</v>
      </c>
      <c s="37">
        <v>147.243</v>
      </c>
      <c s="36">
        <v>0</v>
      </c>
      <c s="36">
        <f>ROUND(G405*H405,6)</f>
      </c>
      <c r="L405" s="38">
        <v>0</v>
      </c>
      <c s="32">
        <f>ROUND(ROUND(L405,2)*ROUND(G405,3),2)</f>
      </c>
      <c s="36" t="s">
        <v>2446</v>
      </c>
      <c>
        <f>(M405*21)/100</f>
      </c>
      <c t="s">
        <v>27</v>
      </c>
    </row>
    <row r="406" spans="1:5" ht="25.5">
      <c r="A406" s="35" t="s">
        <v>58</v>
      </c>
      <c r="E406" s="39" t="s">
        <v>3010</v>
      </c>
    </row>
    <row r="407" spans="1:5" ht="12.75">
      <c r="A407" s="35" t="s">
        <v>59</v>
      </c>
      <c r="E407" s="40" t="s">
        <v>5</v>
      </c>
    </row>
    <row r="408" spans="1:5" ht="12.75">
      <c r="A408" t="s">
        <v>60</v>
      </c>
      <c r="E408" s="39" t="s">
        <v>5</v>
      </c>
    </row>
    <row r="409" spans="1:16" ht="25.5">
      <c r="A409" t="s">
        <v>52</v>
      </c>
      <c s="34" t="s">
        <v>3011</v>
      </c>
      <c s="34" t="s">
        <v>3012</v>
      </c>
      <c s="35" t="s">
        <v>5</v>
      </c>
      <c s="6" t="s">
        <v>3013</v>
      </c>
      <c s="36" t="s">
        <v>73</v>
      </c>
      <c s="37">
        <v>124</v>
      </c>
      <c s="36">
        <v>0.00894</v>
      </c>
      <c s="36">
        <f>ROUND(G409*H409,6)</f>
      </c>
      <c r="L409" s="38">
        <v>0</v>
      </c>
      <c s="32">
        <f>ROUND(ROUND(L409,2)*ROUND(G409,3),2)</f>
      </c>
      <c s="36" t="s">
        <v>2446</v>
      </c>
      <c>
        <f>(M409*21)/100</f>
      </c>
      <c t="s">
        <v>27</v>
      </c>
    </row>
    <row r="410" spans="1:5" ht="63.75">
      <c r="A410" s="35" t="s">
        <v>58</v>
      </c>
      <c r="E410" s="39" t="s">
        <v>3014</v>
      </c>
    </row>
    <row r="411" spans="1:5" ht="76.5">
      <c r="A411" s="35" t="s">
        <v>59</v>
      </c>
      <c r="E411" s="40" t="s">
        <v>3015</v>
      </c>
    </row>
    <row r="412" spans="1:5" ht="12.75">
      <c r="A412" t="s">
        <v>60</v>
      </c>
      <c r="E412" s="39" t="s">
        <v>5</v>
      </c>
    </row>
    <row r="413" spans="1:16" ht="12.75">
      <c r="A413" t="s">
        <v>52</v>
      </c>
      <c s="34" t="s">
        <v>3016</v>
      </c>
      <c s="34" t="s">
        <v>3017</v>
      </c>
      <c s="35" t="s">
        <v>5</v>
      </c>
      <c s="6" t="s">
        <v>3018</v>
      </c>
      <c s="36" t="s">
        <v>73</v>
      </c>
      <c s="37">
        <v>147.243</v>
      </c>
      <c s="36">
        <v>0.00088</v>
      </c>
      <c s="36">
        <f>ROUND(G413*H413,6)</f>
      </c>
      <c r="L413" s="38">
        <v>0</v>
      </c>
      <c s="32">
        <f>ROUND(ROUND(L413,2)*ROUND(G413,3),2)</f>
      </c>
      <c s="36" t="s">
        <v>2446</v>
      </c>
      <c>
        <f>(M413*21)/100</f>
      </c>
      <c t="s">
        <v>27</v>
      </c>
    </row>
    <row r="414" spans="1:5" ht="25.5">
      <c r="A414" s="35" t="s">
        <v>58</v>
      </c>
      <c r="E414" s="39" t="s">
        <v>3019</v>
      </c>
    </row>
    <row r="415" spans="1:5" ht="12.75">
      <c r="A415" s="35" t="s">
        <v>59</v>
      </c>
      <c r="E415" s="40" t="s">
        <v>5</v>
      </c>
    </row>
    <row r="416" spans="1:5" ht="12.75">
      <c r="A416" t="s">
        <v>60</v>
      </c>
      <c r="E416" s="39" t="s">
        <v>5</v>
      </c>
    </row>
    <row r="417" spans="1:16" ht="12.75">
      <c r="A417" t="s">
        <v>52</v>
      </c>
      <c s="34" t="s">
        <v>3020</v>
      </c>
      <c s="34" t="s">
        <v>3021</v>
      </c>
      <c s="35" t="s">
        <v>5</v>
      </c>
      <c s="6" t="s">
        <v>3022</v>
      </c>
      <c s="36" t="s">
        <v>73</v>
      </c>
      <c s="37">
        <v>147.243</v>
      </c>
      <c s="36">
        <v>0</v>
      </c>
      <c s="36">
        <f>ROUND(G417*H417,6)</f>
      </c>
      <c r="L417" s="38">
        <v>0</v>
      </c>
      <c s="32">
        <f>ROUND(ROUND(L417,2)*ROUND(G417,3),2)</f>
      </c>
      <c s="36" t="s">
        <v>2446</v>
      </c>
      <c>
        <f>(M417*21)/100</f>
      </c>
      <c t="s">
        <v>27</v>
      </c>
    </row>
    <row r="418" spans="1:5" ht="25.5">
      <c r="A418" s="35" t="s">
        <v>58</v>
      </c>
      <c r="E418" s="39" t="s">
        <v>3023</v>
      </c>
    </row>
    <row r="419" spans="1:5" ht="12.75">
      <c r="A419" s="35" t="s">
        <v>59</v>
      </c>
      <c r="E419" s="40" t="s">
        <v>5</v>
      </c>
    </row>
    <row r="420" spans="1:5" ht="12.75">
      <c r="A420" t="s">
        <v>60</v>
      </c>
      <c r="E420" s="39" t="s">
        <v>5</v>
      </c>
    </row>
    <row r="421" spans="1:16" ht="12.75">
      <c r="A421" t="s">
        <v>52</v>
      </c>
      <c s="34" t="s">
        <v>3024</v>
      </c>
      <c s="34" t="s">
        <v>3025</v>
      </c>
      <c s="35" t="s">
        <v>5</v>
      </c>
      <c s="6" t="s">
        <v>3026</v>
      </c>
      <c s="36" t="s">
        <v>373</v>
      </c>
      <c s="37">
        <v>2.59</v>
      </c>
      <c s="36">
        <v>1.05555</v>
      </c>
      <c s="36">
        <f>ROUND(G421*H421,6)</f>
      </c>
      <c r="L421" s="38">
        <v>0</v>
      </c>
      <c s="32">
        <f>ROUND(ROUND(L421,2)*ROUND(G421,3),2)</f>
      </c>
      <c s="36" t="s">
        <v>2446</v>
      </c>
      <c>
        <f>(M421*21)/100</f>
      </c>
      <c t="s">
        <v>27</v>
      </c>
    </row>
    <row r="422" spans="1:5" ht="51">
      <c r="A422" s="35" t="s">
        <v>58</v>
      </c>
      <c r="E422" s="39" t="s">
        <v>3027</v>
      </c>
    </row>
    <row r="423" spans="1:5" ht="51">
      <c r="A423" s="35" t="s">
        <v>59</v>
      </c>
      <c r="E423" s="40" t="s">
        <v>3028</v>
      </c>
    </row>
    <row r="424" spans="1:5" ht="12.75">
      <c r="A424" t="s">
        <v>60</v>
      </c>
      <c r="E424" s="39" t="s">
        <v>5</v>
      </c>
    </row>
    <row r="425" spans="1:16" ht="25.5">
      <c r="A425" t="s">
        <v>52</v>
      </c>
      <c s="34" t="s">
        <v>3029</v>
      </c>
      <c s="34" t="s">
        <v>3030</v>
      </c>
      <c s="35" t="s">
        <v>5</v>
      </c>
      <c s="6" t="s">
        <v>3031</v>
      </c>
      <c s="36" t="s">
        <v>373</v>
      </c>
      <c s="37">
        <v>6.586</v>
      </c>
      <c s="36">
        <v>0.01709</v>
      </c>
      <c s="36">
        <f>ROUND(G425*H425,6)</f>
      </c>
      <c r="L425" s="38">
        <v>0</v>
      </c>
      <c s="32">
        <f>ROUND(ROUND(L425,2)*ROUND(G425,3),2)</f>
      </c>
      <c s="36" t="s">
        <v>2446</v>
      </c>
      <c>
        <f>(M425*21)/100</f>
      </c>
      <c t="s">
        <v>27</v>
      </c>
    </row>
    <row r="426" spans="1:5" ht="25.5">
      <c r="A426" s="35" t="s">
        <v>58</v>
      </c>
      <c r="E426" s="39" t="s">
        <v>3032</v>
      </c>
    </row>
    <row r="427" spans="1:5" ht="12.75">
      <c r="A427" s="35" t="s">
        <v>59</v>
      </c>
      <c r="E427" s="40" t="s">
        <v>5</v>
      </c>
    </row>
    <row r="428" spans="1:5" ht="12.75">
      <c r="A428" t="s">
        <v>60</v>
      </c>
      <c r="E428" s="39" t="s">
        <v>5</v>
      </c>
    </row>
    <row r="429" spans="1:16" ht="12.75">
      <c r="A429" t="s">
        <v>52</v>
      </c>
      <c s="34" t="s">
        <v>3033</v>
      </c>
      <c s="34" t="s">
        <v>3034</v>
      </c>
      <c s="35" t="s">
        <v>5</v>
      </c>
      <c s="6" t="s">
        <v>3035</v>
      </c>
      <c s="36" t="s">
        <v>56</v>
      </c>
      <c s="37">
        <v>26.31</v>
      </c>
      <c s="36">
        <v>2.4534</v>
      </c>
      <c s="36">
        <f>ROUND(G429*H429,6)</f>
      </c>
      <c r="L429" s="38">
        <v>0</v>
      </c>
      <c s="32">
        <f>ROUND(ROUND(L429,2)*ROUND(G429,3),2)</f>
      </c>
      <c s="36" t="s">
        <v>2446</v>
      </c>
      <c>
        <f>(M429*21)/100</f>
      </c>
      <c t="s">
        <v>27</v>
      </c>
    </row>
    <row r="430" spans="1:5" ht="12.75">
      <c r="A430" s="35" t="s">
        <v>58</v>
      </c>
      <c r="E430" s="39" t="s">
        <v>3036</v>
      </c>
    </row>
    <row r="431" spans="1:5" ht="153">
      <c r="A431" s="35" t="s">
        <v>59</v>
      </c>
      <c r="E431" s="40" t="s">
        <v>3037</v>
      </c>
    </row>
    <row r="432" spans="1:5" ht="12.75">
      <c r="A432" t="s">
        <v>60</v>
      </c>
      <c r="E432" s="39" t="s">
        <v>5</v>
      </c>
    </row>
    <row r="433" spans="1:16" ht="12.75">
      <c r="A433" t="s">
        <v>52</v>
      </c>
      <c s="34" t="s">
        <v>3038</v>
      </c>
      <c s="34" t="s">
        <v>3039</v>
      </c>
      <c s="35" t="s">
        <v>5</v>
      </c>
      <c s="6" t="s">
        <v>3040</v>
      </c>
      <c s="36" t="s">
        <v>73</v>
      </c>
      <c s="37">
        <v>134.04</v>
      </c>
      <c s="36">
        <v>0.00576</v>
      </c>
      <c s="36">
        <f>ROUND(G433*H433,6)</f>
      </c>
      <c r="L433" s="38">
        <v>0</v>
      </c>
      <c s="32">
        <f>ROUND(ROUND(L433,2)*ROUND(G433,3),2)</f>
      </c>
      <c s="36" t="s">
        <v>2446</v>
      </c>
      <c>
        <f>(M433*21)/100</f>
      </c>
      <c t="s">
        <v>27</v>
      </c>
    </row>
    <row r="434" spans="1:5" ht="12.75">
      <c r="A434" s="35" t="s">
        <v>58</v>
      </c>
      <c r="E434" s="39" t="s">
        <v>3041</v>
      </c>
    </row>
    <row r="435" spans="1:5" ht="153">
      <c r="A435" s="35" t="s">
        <v>59</v>
      </c>
      <c r="E435" s="40" t="s">
        <v>3042</v>
      </c>
    </row>
    <row r="436" spans="1:5" ht="12.75">
      <c r="A436" t="s">
        <v>60</v>
      </c>
      <c r="E436" s="39" t="s">
        <v>5</v>
      </c>
    </row>
    <row r="437" spans="1:16" ht="12.75">
      <c r="A437" t="s">
        <v>52</v>
      </c>
      <c s="34" t="s">
        <v>50</v>
      </c>
      <c s="34" t="s">
        <v>3043</v>
      </c>
      <c s="35" t="s">
        <v>5</v>
      </c>
      <c s="6" t="s">
        <v>3044</v>
      </c>
      <c s="36" t="s">
        <v>73</v>
      </c>
      <c s="37">
        <v>134.04</v>
      </c>
      <c s="36">
        <v>0</v>
      </c>
      <c s="36">
        <f>ROUND(G437*H437,6)</f>
      </c>
      <c r="L437" s="38">
        <v>0</v>
      </c>
      <c s="32">
        <f>ROUND(ROUND(L437,2)*ROUND(G437,3),2)</f>
      </c>
      <c s="36" t="s">
        <v>2446</v>
      </c>
      <c>
        <f>(M437*21)/100</f>
      </c>
      <c t="s">
        <v>27</v>
      </c>
    </row>
    <row r="438" spans="1:5" ht="12.75">
      <c r="A438" s="35" t="s">
        <v>58</v>
      </c>
      <c r="E438" s="39" t="s">
        <v>3045</v>
      </c>
    </row>
    <row r="439" spans="1:5" ht="12.75">
      <c r="A439" s="35" t="s">
        <v>59</v>
      </c>
      <c r="E439" s="40" t="s">
        <v>5</v>
      </c>
    </row>
    <row r="440" spans="1:5" ht="12.75">
      <c r="A440" t="s">
        <v>60</v>
      </c>
      <c r="E440" s="39" t="s">
        <v>5</v>
      </c>
    </row>
    <row r="441" spans="1:16" ht="12.75">
      <c r="A441" t="s">
        <v>52</v>
      </c>
      <c s="34" t="s">
        <v>3046</v>
      </c>
      <c s="34" t="s">
        <v>3047</v>
      </c>
      <c s="35" t="s">
        <v>5</v>
      </c>
      <c s="6" t="s">
        <v>3048</v>
      </c>
      <c s="36" t="s">
        <v>373</v>
      </c>
      <c s="37">
        <v>2.248</v>
      </c>
      <c s="36">
        <v>1.05291</v>
      </c>
      <c s="36">
        <f>ROUND(G441*H441,6)</f>
      </c>
      <c r="L441" s="38">
        <v>0</v>
      </c>
      <c s="32">
        <f>ROUND(ROUND(L441,2)*ROUND(G441,3),2)</f>
      </c>
      <c s="36" t="s">
        <v>2446</v>
      </c>
      <c>
        <f>(M441*21)/100</f>
      </c>
      <c t="s">
        <v>27</v>
      </c>
    </row>
    <row r="442" spans="1:5" ht="12.75">
      <c r="A442" s="35" t="s">
        <v>58</v>
      </c>
      <c r="E442" s="39" t="s">
        <v>3049</v>
      </c>
    </row>
    <row r="443" spans="1:5" ht="51">
      <c r="A443" s="35" t="s">
        <v>59</v>
      </c>
      <c r="E443" s="40" t="s">
        <v>3050</v>
      </c>
    </row>
    <row r="444" spans="1:5" ht="12.75">
      <c r="A444" t="s">
        <v>60</v>
      </c>
      <c r="E444" s="39" t="s">
        <v>5</v>
      </c>
    </row>
    <row r="445" spans="1:13" ht="12.75">
      <c r="A445" t="s">
        <v>49</v>
      </c>
      <c r="C445" s="31" t="s">
        <v>115</v>
      </c>
      <c r="E445" s="33" t="s">
        <v>2565</v>
      </c>
      <c r="J445" s="32">
        <f>0</f>
      </c>
      <c s="32">
        <f>0</f>
      </c>
      <c s="32">
        <f>0+L446+L450+L454+L458+L462+L466+L470+L474+L478+L482+L486+L490+L494+L498+L502+L506+L510+L514+L518+L522+L526+L530+L534+L538+L542+L546+L550+L554+L558+L562</f>
      </c>
      <c s="32">
        <f>0+M446+M450+M454+M458+M462+M466+M470+M474+M478+M482+M486+M490+M494+M498+M502+M506+M510+M514+M518+M522+M526+M530+M534+M538+M542+M546+M550+M554+M558+M562</f>
      </c>
    </row>
    <row r="446" spans="1:16" ht="12.75">
      <c r="A446" t="s">
        <v>52</v>
      </c>
      <c s="34" t="s">
        <v>267</v>
      </c>
      <c s="34" t="s">
        <v>3051</v>
      </c>
      <c s="35" t="s">
        <v>5</v>
      </c>
      <c s="6" t="s">
        <v>3052</v>
      </c>
      <c s="36" t="s">
        <v>73</v>
      </c>
      <c s="37">
        <v>26.961</v>
      </c>
      <c s="36">
        <v>0.00115</v>
      </c>
      <c s="36">
        <f>ROUND(G446*H446,6)</f>
      </c>
      <c r="L446" s="38">
        <v>0</v>
      </c>
      <c s="32">
        <f>ROUND(ROUND(L446,2)*ROUND(G446,3),2)</f>
      </c>
      <c s="36" t="s">
        <v>2446</v>
      </c>
      <c>
        <f>(M446*21)/100</f>
      </c>
      <c t="s">
        <v>27</v>
      </c>
    </row>
    <row r="447" spans="1:5" ht="12.75">
      <c r="A447" s="35" t="s">
        <v>58</v>
      </c>
      <c r="E447" s="39" t="s">
        <v>3052</v>
      </c>
    </row>
    <row r="448" spans="1:5" ht="63.75">
      <c r="A448" s="35" t="s">
        <v>59</v>
      </c>
      <c r="E448" s="40" t="s">
        <v>3053</v>
      </c>
    </row>
    <row r="449" spans="1:5" ht="12.75">
      <c r="A449" t="s">
        <v>60</v>
      </c>
      <c r="E449" s="39" t="s">
        <v>5</v>
      </c>
    </row>
    <row r="450" spans="1:16" ht="12.75">
      <c r="A450" t="s">
        <v>52</v>
      </c>
      <c s="34" t="s">
        <v>271</v>
      </c>
      <c s="34" t="s">
        <v>3054</v>
      </c>
      <c s="35" t="s">
        <v>5</v>
      </c>
      <c s="6" t="s">
        <v>3055</v>
      </c>
      <c s="36" t="s">
        <v>73</v>
      </c>
      <c s="37">
        <v>1.188</v>
      </c>
      <c s="36">
        <v>0.00138</v>
      </c>
      <c s="36">
        <f>ROUND(G450*H450,6)</f>
      </c>
      <c r="L450" s="38">
        <v>0</v>
      </c>
      <c s="32">
        <f>ROUND(ROUND(L450,2)*ROUND(G450,3),2)</f>
      </c>
      <c s="36" t="s">
        <v>2446</v>
      </c>
      <c>
        <f>(M450*21)/100</f>
      </c>
      <c t="s">
        <v>27</v>
      </c>
    </row>
    <row r="451" spans="1:5" ht="12.75">
      <c r="A451" s="35" t="s">
        <v>58</v>
      </c>
      <c r="E451" s="39" t="s">
        <v>3055</v>
      </c>
    </row>
    <row r="452" spans="1:5" ht="63.75">
      <c r="A452" s="35" t="s">
        <v>59</v>
      </c>
      <c r="E452" s="40" t="s">
        <v>3056</v>
      </c>
    </row>
    <row r="453" spans="1:5" ht="12.75">
      <c r="A453" t="s">
        <v>60</v>
      </c>
      <c r="E453" s="39" t="s">
        <v>5</v>
      </c>
    </row>
    <row r="454" spans="1:16" ht="12.75">
      <c r="A454" t="s">
        <v>52</v>
      </c>
      <c s="34" t="s">
        <v>275</v>
      </c>
      <c s="34" t="s">
        <v>3057</v>
      </c>
      <c s="35" t="s">
        <v>5</v>
      </c>
      <c s="6" t="s">
        <v>3058</v>
      </c>
      <c s="36" t="s">
        <v>73</v>
      </c>
      <c s="37">
        <v>0.253</v>
      </c>
      <c s="36">
        <v>0.00161</v>
      </c>
      <c s="36">
        <f>ROUND(G454*H454,6)</f>
      </c>
      <c r="L454" s="38">
        <v>0</v>
      </c>
      <c s="32">
        <f>ROUND(ROUND(L454,2)*ROUND(G454,3),2)</f>
      </c>
      <c s="36" t="s">
        <v>2446</v>
      </c>
      <c>
        <f>(M454*21)/100</f>
      </c>
      <c t="s">
        <v>27</v>
      </c>
    </row>
    <row r="455" spans="1:5" ht="12.75">
      <c r="A455" s="35" t="s">
        <v>58</v>
      </c>
      <c r="E455" s="39" t="s">
        <v>3058</v>
      </c>
    </row>
    <row r="456" spans="1:5" ht="63.75">
      <c r="A456" s="35" t="s">
        <v>59</v>
      </c>
      <c r="E456" s="40" t="s">
        <v>3059</v>
      </c>
    </row>
    <row r="457" spans="1:5" ht="12.75">
      <c r="A457" t="s">
        <v>60</v>
      </c>
      <c r="E457" s="39" t="s">
        <v>5</v>
      </c>
    </row>
    <row r="458" spans="1:16" ht="12.75">
      <c r="A458" t="s">
        <v>52</v>
      </c>
      <c s="34" t="s">
        <v>279</v>
      </c>
      <c s="34" t="s">
        <v>3060</v>
      </c>
      <c s="35" t="s">
        <v>5</v>
      </c>
      <c s="6" t="s">
        <v>3061</v>
      </c>
      <c s="36" t="s">
        <v>73</v>
      </c>
      <c s="37">
        <v>51.469</v>
      </c>
      <c s="36">
        <v>0.0023</v>
      </c>
      <c s="36">
        <f>ROUND(G458*H458,6)</f>
      </c>
      <c r="L458" s="38">
        <v>0</v>
      </c>
      <c s="32">
        <f>ROUND(ROUND(L458,2)*ROUND(G458,3),2)</f>
      </c>
      <c s="36" t="s">
        <v>2446</v>
      </c>
      <c>
        <f>(M458*21)/100</f>
      </c>
      <c t="s">
        <v>27</v>
      </c>
    </row>
    <row r="459" spans="1:5" ht="12.75">
      <c r="A459" s="35" t="s">
        <v>58</v>
      </c>
      <c r="E459" s="39" t="s">
        <v>3061</v>
      </c>
    </row>
    <row r="460" spans="1:5" ht="63.75">
      <c r="A460" s="35" t="s">
        <v>59</v>
      </c>
      <c r="E460" s="40" t="s">
        <v>3062</v>
      </c>
    </row>
    <row r="461" spans="1:5" ht="12.75">
      <c r="A461" t="s">
        <v>60</v>
      </c>
      <c r="E461" s="39" t="s">
        <v>5</v>
      </c>
    </row>
    <row r="462" spans="1:16" ht="12.75">
      <c r="A462" t="s">
        <v>52</v>
      </c>
      <c s="34" t="s">
        <v>283</v>
      </c>
      <c s="34" t="s">
        <v>3063</v>
      </c>
      <c s="35" t="s">
        <v>5</v>
      </c>
      <c s="6" t="s">
        <v>3064</v>
      </c>
      <c s="36" t="s">
        <v>73</v>
      </c>
      <c s="37">
        <v>12.001</v>
      </c>
      <c s="36">
        <v>0.00322</v>
      </c>
      <c s="36">
        <f>ROUND(G462*H462,6)</f>
      </c>
      <c r="L462" s="38">
        <v>0</v>
      </c>
      <c s="32">
        <f>ROUND(ROUND(L462,2)*ROUND(G462,3),2)</f>
      </c>
      <c s="36" t="s">
        <v>2446</v>
      </c>
      <c>
        <f>(M462*21)/100</f>
      </c>
      <c t="s">
        <v>27</v>
      </c>
    </row>
    <row r="463" spans="1:5" ht="12.75">
      <c r="A463" s="35" t="s">
        <v>58</v>
      </c>
      <c r="E463" s="39" t="s">
        <v>3064</v>
      </c>
    </row>
    <row r="464" spans="1:5" ht="63.75">
      <c r="A464" s="35" t="s">
        <v>59</v>
      </c>
      <c r="E464" s="40" t="s">
        <v>3065</v>
      </c>
    </row>
    <row r="465" spans="1:5" ht="12.75">
      <c r="A465" t="s">
        <v>60</v>
      </c>
      <c r="E465" s="39" t="s">
        <v>5</v>
      </c>
    </row>
    <row r="466" spans="1:16" ht="12.75">
      <c r="A466" t="s">
        <v>52</v>
      </c>
      <c s="34" t="s">
        <v>287</v>
      </c>
      <c s="34" t="s">
        <v>3066</v>
      </c>
      <c s="35" t="s">
        <v>5</v>
      </c>
      <c s="6" t="s">
        <v>3067</v>
      </c>
      <c s="36" t="s">
        <v>73</v>
      </c>
      <c s="37">
        <v>9.889</v>
      </c>
      <c s="36">
        <v>0.00345</v>
      </c>
      <c s="36">
        <f>ROUND(G466*H466,6)</f>
      </c>
      <c r="L466" s="38">
        <v>0</v>
      </c>
      <c s="32">
        <f>ROUND(ROUND(L466,2)*ROUND(G466,3),2)</f>
      </c>
      <c s="36" t="s">
        <v>2446</v>
      </c>
      <c>
        <f>(M466*21)/100</f>
      </c>
      <c t="s">
        <v>27</v>
      </c>
    </row>
    <row r="467" spans="1:5" ht="12.75">
      <c r="A467" s="35" t="s">
        <v>58</v>
      </c>
      <c r="E467" s="39" t="s">
        <v>3067</v>
      </c>
    </row>
    <row r="468" spans="1:5" ht="63.75">
      <c r="A468" s="35" t="s">
        <v>59</v>
      </c>
      <c r="E468" s="40" t="s">
        <v>3068</v>
      </c>
    </row>
    <row r="469" spans="1:5" ht="12.75">
      <c r="A469" t="s">
        <v>60</v>
      </c>
      <c r="E469" s="39" t="s">
        <v>5</v>
      </c>
    </row>
    <row r="470" spans="1:16" ht="12.75">
      <c r="A470" t="s">
        <v>52</v>
      </c>
      <c s="34" t="s">
        <v>291</v>
      </c>
      <c s="34" t="s">
        <v>3069</v>
      </c>
      <c s="35" t="s">
        <v>5</v>
      </c>
      <c s="6" t="s">
        <v>3070</v>
      </c>
      <c s="36" t="s">
        <v>73</v>
      </c>
      <c s="37">
        <v>25.223</v>
      </c>
      <c s="36">
        <v>0.00414</v>
      </c>
      <c s="36">
        <f>ROUND(G470*H470,6)</f>
      </c>
      <c r="L470" s="38">
        <v>0</v>
      </c>
      <c s="32">
        <f>ROUND(ROUND(L470,2)*ROUND(G470,3),2)</f>
      </c>
      <c s="36" t="s">
        <v>2446</v>
      </c>
      <c>
        <f>(M470*21)/100</f>
      </c>
      <c t="s">
        <v>27</v>
      </c>
    </row>
    <row r="471" spans="1:5" ht="12.75">
      <c r="A471" s="35" t="s">
        <v>58</v>
      </c>
      <c r="E471" s="39" t="s">
        <v>3070</v>
      </c>
    </row>
    <row r="472" spans="1:5" ht="63.75">
      <c r="A472" s="35" t="s">
        <v>59</v>
      </c>
      <c r="E472" s="40" t="s">
        <v>3071</v>
      </c>
    </row>
    <row r="473" spans="1:5" ht="12.75">
      <c r="A473" t="s">
        <v>60</v>
      </c>
      <c r="E473" s="39" t="s">
        <v>5</v>
      </c>
    </row>
    <row r="474" spans="1:16" ht="25.5">
      <c r="A474" t="s">
        <v>52</v>
      </c>
      <c s="34" t="s">
        <v>3072</v>
      </c>
      <c s="34" t="s">
        <v>3073</v>
      </c>
      <c s="35" t="s">
        <v>5</v>
      </c>
      <c s="6" t="s">
        <v>3074</v>
      </c>
      <c s="36" t="s">
        <v>73</v>
      </c>
      <c s="37">
        <v>171.22</v>
      </c>
      <c s="36">
        <v>0.01628</v>
      </c>
      <c s="36">
        <f>ROUND(G474*H474,6)</f>
      </c>
      <c r="L474" s="38">
        <v>0</v>
      </c>
      <c s="32">
        <f>ROUND(ROUND(L474,2)*ROUND(G474,3),2)</f>
      </c>
      <c s="36" t="s">
        <v>2446</v>
      </c>
      <c>
        <f>(M474*21)/100</f>
      </c>
      <c t="s">
        <v>27</v>
      </c>
    </row>
    <row r="475" spans="1:5" ht="38.25">
      <c r="A475" s="35" t="s">
        <v>58</v>
      </c>
      <c r="E475" s="39" t="s">
        <v>3075</v>
      </c>
    </row>
    <row r="476" spans="1:5" ht="102">
      <c r="A476" s="35" t="s">
        <v>59</v>
      </c>
      <c r="E476" s="40" t="s">
        <v>3076</v>
      </c>
    </row>
    <row r="477" spans="1:5" ht="12.75">
      <c r="A477" t="s">
        <v>60</v>
      </c>
      <c r="E477" s="39" t="s">
        <v>5</v>
      </c>
    </row>
    <row r="478" spans="1:16" ht="12.75">
      <c r="A478" t="s">
        <v>52</v>
      </c>
      <c s="34" t="s">
        <v>3077</v>
      </c>
      <c s="34" t="s">
        <v>3078</v>
      </c>
      <c s="35" t="s">
        <v>5</v>
      </c>
      <c s="6" t="s">
        <v>3079</v>
      </c>
      <c s="36" t="s">
        <v>73</v>
      </c>
      <c s="37">
        <v>1457.498</v>
      </c>
      <c s="36">
        <v>0.01628</v>
      </c>
      <c s="36">
        <f>ROUND(G478*H478,6)</f>
      </c>
      <c r="L478" s="38">
        <v>0</v>
      </c>
      <c s="32">
        <f>ROUND(ROUND(L478,2)*ROUND(G478,3),2)</f>
      </c>
      <c s="36" t="s">
        <v>2446</v>
      </c>
      <c>
        <f>(M478*21)/100</f>
      </c>
      <c t="s">
        <v>27</v>
      </c>
    </row>
    <row r="479" spans="1:5" ht="25.5">
      <c r="A479" s="35" t="s">
        <v>58</v>
      </c>
      <c r="E479" s="39" t="s">
        <v>3080</v>
      </c>
    </row>
    <row r="480" spans="1:5" ht="357">
      <c r="A480" s="35" t="s">
        <v>59</v>
      </c>
      <c r="E480" s="40" t="s">
        <v>3081</v>
      </c>
    </row>
    <row r="481" spans="1:5" ht="12.75">
      <c r="A481" t="s">
        <v>60</v>
      </c>
      <c r="E481" s="39" t="s">
        <v>5</v>
      </c>
    </row>
    <row r="482" spans="1:16" ht="12.75">
      <c r="A482" t="s">
        <v>52</v>
      </c>
      <c s="34" t="s">
        <v>3082</v>
      </c>
      <c s="34" t="s">
        <v>3083</v>
      </c>
      <c s="35" t="s">
        <v>5</v>
      </c>
      <c s="6" t="s">
        <v>3084</v>
      </c>
      <c s="36" t="s">
        <v>73</v>
      </c>
      <c s="37">
        <v>170.447</v>
      </c>
      <c s="36">
        <v>0.0425</v>
      </c>
      <c s="36">
        <f>ROUND(G482*H482,6)</f>
      </c>
      <c r="L482" s="38">
        <v>0</v>
      </c>
      <c s="32">
        <f>ROUND(ROUND(L482,2)*ROUND(G482,3),2)</f>
      </c>
      <c s="36" t="s">
        <v>350</v>
      </c>
      <c>
        <f>(M482*21)/100</f>
      </c>
      <c t="s">
        <v>27</v>
      </c>
    </row>
    <row r="483" spans="1:5" ht="12.75">
      <c r="A483" s="35" t="s">
        <v>58</v>
      </c>
      <c r="E483" s="39" t="s">
        <v>3084</v>
      </c>
    </row>
    <row r="484" spans="1:5" ht="63.75">
      <c r="A484" s="35" t="s">
        <v>59</v>
      </c>
      <c r="E484" s="40" t="s">
        <v>3085</v>
      </c>
    </row>
    <row r="485" spans="1:5" ht="12.75">
      <c r="A485" t="s">
        <v>60</v>
      </c>
      <c r="E485" s="39" t="s">
        <v>5</v>
      </c>
    </row>
    <row r="486" spans="1:16" ht="12.75">
      <c r="A486" t="s">
        <v>52</v>
      </c>
      <c s="34" t="s">
        <v>3086</v>
      </c>
      <c s="34" t="s">
        <v>3087</v>
      </c>
      <c s="35" t="s">
        <v>5</v>
      </c>
      <c s="6" t="s">
        <v>3088</v>
      </c>
      <c s="36" t="s">
        <v>73</v>
      </c>
      <c s="37">
        <v>549.199</v>
      </c>
      <c s="36">
        <v>0.00438</v>
      </c>
      <c s="36">
        <f>ROUND(G486*H486,6)</f>
      </c>
      <c r="L486" s="38">
        <v>0</v>
      </c>
      <c s="32">
        <f>ROUND(ROUND(L486,2)*ROUND(G486,3),2)</f>
      </c>
      <c s="36" t="s">
        <v>2446</v>
      </c>
      <c>
        <f>(M486*21)/100</f>
      </c>
      <c t="s">
        <v>27</v>
      </c>
    </row>
    <row r="487" spans="1:5" ht="25.5">
      <c r="A487" s="35" t="s">
        <v>58</v>
      </c>
      <c r="E487" s="39" t="s">
        <v>3089</v>
      </c>
    </row>
    <row r="488" spans="1:5" ht="76.5">
      <c r="A488" s="35" t="s">
        <v>59</v>
      </c>
      <c r="E488" s="40" t="s">
        <v>3090</v>
      </c>
    </row>
    <row r="489" spans="1:5" ht="12.75">
      <c r="A489" t="s">
        <v>60</v>
      </c>
      <c r="E489" s="39" t="s">
        <v>5</v>
      </c>
    </row>
    <row r="490" spans="1:16" ht="12.75">
      <c r="A490" t="s">
        <v>52</v>
      </c>
      <c s="34" t="s">
        <v>3091</v>
      </c>
      <c s="34" t="s">
        <v>3092</v>
      </c>
      <c s="35" t="s">
        <v>5</v>
      </c>
      <c s="6" t="s">
        <v>3093</v>
      </c>
      <c s="36" t="s">
        <v>73</v>
      </c>
      <c s="37">
        <v>549.199</v>
      </c>
      <c s="36">
        <v>0.0003</v>
      </c>
      <c s="36">
        <f>ROUND(G490*H490,6)</f>
      </c>
      <c r="L490" s="38">
        <v>0</v>
      </c>
      <c s="32">
        <f>ROUND(ROUND(L490,2)*ROUND(G490,3),2)</f>
      </c>
      <c s="36" t="s">
        <v>2446</v>
      </c>
      <c>
        <f>(M490*21)/100</f>
      </c>
      <c t="s">
        <v>27</v>
      </c>
    </row>
    <row r="491" spans="1:5" ht="25.5">
      <c r="A491" s="35" t="s">
        <v>58</v>
      </c>
      <c r="E491" s="39" t="s">
        <v>3094</v>
      </c>
    </row>
    <row r="492" spans="1:5" ht="76.5">
      <c r="A492" s="35" t="s">
        <v>59</v>
      </c>
      <c r="E492" s="40" t="s">
        <v>3095</v>
      </c>
    </row>
    <row r="493" spans="1:5" ht="12.75">
      <c r="A493" t="s">
        <v>60</v>
      </c>
      <c r="E493" s="39" t="s">
        <v>5</v>
      </c>
    </row>
    <row r="494" spans="1:16" ht="25.5">
      <c r="A494" t="s">
        <v>52</v>
      </c>
      <c s="34" t="s">
        <v>3096</v>
      </c>
      <c s="34" t="s">
        <v>3097</v>
      </c>
      <c s="35" t="s">
        <v>5</v>
      </c>
      <c s="6" t="s">
        <v>3098</v>
      </c>
      <c s="36" t="s">
        <v>73</v>
      </c>
      <c s="37">
        <v>25.82</v>
      </c>
      <c s="36">
        <v>0.00835</v>
      </c>
      <c s="36">
        <f>ROUND(G494*H494,6)</f>
      </c>
      <c r="L494" s="38">
        <v>0</v>
      </c>
      <c s="32">
        <f>ROUND(ROUND(L494,2)*ROUND(G494,3),2)</f>
      </c>
      <c s="36" t="s">
        <v>2446</v>
      </c>
      <c>
        <f>(M494*21)/100</f>
      </c>
      <c t="s">
        <v>27</v>
      </c>
    </row>
    <row r="495" spans="1:5" ht="38.25">
      <c r="A495" s="35" t="s">
        <v>58</v>
      </c>
      <c r="E495" s="39" t="s">
        <v>3099</v>
      </c>
    </row>
    <row r="496" spans="1:5" ht="12.75">
      <c r="A496" s="35" t="s">
        <v>59</v>
      </c>
      <c r="E496" s="40" t="s">
        <v>5</v>
      </c>
    </row>
    <row r="497" spans="1:5" ht="255">
      <c r="A497" t="s">
        <v>60</v>
      </c>
      <c r="E497" s="39" t="s">
        <v>3100</v>
      </c>
    </row>
    <row r="498" spans="1:16" ht="25.5">
      <c r="A498" t="s">
        <v>52</v>
      </c>
      <c s="34" t="s">
        <v>3101</v>
      </c>
      <c s="34" t="s">
        <v>3102</v>
      </c>
      <c s="35" t="s">
        <v>5</v>
      </c>
      <c s="6" t="s">
        <v>3103</v>
      </c>
      <c s="36" t="s">
        <v>73</v>
      </c>
      <c s="37">
        <v>46.79</v>
      </c>
      <c s="36">
        <v>0.00852</v>
      </c>
      <c s="36">
        <f>ROUND(G498*H498,6)</f>
      </c>
      <c r="L498" s="38">
        <v>0</v>
      </c>
      <c s="32">
        <f>ROUND(ROUND(L498,2)*ROUND(G498,3),2)</f>
      </c>
      <c s="36" t="s">
        <v>2446</v>
      </c>
      <c>
        <f>(M498*21)/100</f>
      </c>
      <c t="s">
        <v>27</v>
      </c>
    </row>
    <row r="499" spans="1:5" ht="38.25">
      <c r="A499" s="35" t="s">
        <v>58</v>
      </c>
      <c r="E499" s="39" t="s">
        <v>3104</v>
      </c>
    </row>
    <row r="500" spans="1:5" ht="12.75">
      <c r="A500" s="35" t="s">
        <v>59</v>
      </c>
      <c r="E500" s="40" t="s">
        <v>5</v>
      </c>
    </row>
    <row r="501" spans="1:5" ht="255">
      <c r="A501" t="s">
        <v>60</v>
      </c>
      <c r="E501" s="39" t="s">
        <v>3100</v>
      </c>
    </row>
    <row r="502" spans="1:16" ht="25.5">
      <c r="A502" t="s">
        <v>52</v>
      </c>
      <c s="34" t="s">
        <v>3105</v>
      </c>
      <c s="34" t="s">
        <v>3106</v>
      </c>
      <c s="35" t="s">
        <v>5</v>
      </c>
      <c s="6" t="s">
        <v>3107</v>
      </c>
      <c s="36" t="s">
        <v>73</v>
      </c>
      <c s="37">
        <v>19.9</v>
      </c>
      <c s="36">
        <v>0.0086</v>
      </c>
      <c s="36">
        <f>ROUND(G502*H502,6)</f>
      </c>
      <c r="L502" s="38">
        <v>0</v>
      </c>
      <c s="32">
        <f>ROUND(ROUND(L502,2)*ROUND(G502,3),2)</f>
      </c>
      <c s="36" t="s">
        <v>2446</v>
      </c>
      <c>
        <f>(M502*21)/100</f>
      </c>
      <c t="s">
        <v>27</v>
      </c>
    </row>
    <row r="503" spans="1:5" ht="38.25">
      <c r="A503" s="35" t="s">
        <v>58</v>
      </c>
      <c r="E503" s="39" t="s">
        <v>3108</v>
      </c>
    </row>
    <row r="504" spans="1:5" ht="12.75">
      <c r="A504" s="35" t="s">
        <v>59</v>
      </c>
      <c r="E504" s="40" t="s">
        <v>5</v>
      </c>
    </row>
    <row r="505" spans="1:5" ht="255">
      <c r="A505" t="s">
        <v>60</v>
      </c>
      <c r="E505" s="39" t="s">
        <v>3100</v>
      </c>
    </row>
    <row r="506" spans="1:16" ht="25.5">
      <c r="A506" t="s">
        <v>52</v>
      </c>
      <c s="34" t="s">
        <v>3109</v>
      </c>
      <c s="34" t="s">
        <v>3110</v>
      </c>
      <c s="35" t="s">
        <v>5</v>
      </c>
      <c s="6" t="s">
        <v>3111</v>
      </c>
      <c s="36" t="s">
        <v>73</v>
      </c>
      <c s="37">
        <v>22.93</v>
      </c>
      <c s="36">
        <v>0.00868</v>
      </c>
      <c s="36">
        <f>ROUND(G506*H506,6)</f>
      </c>
      <c r="L506" s="38">
        <v>0</v>
      </c>
      <c s="32">
        <f>ROUND(ROUND(L506,2)*ROUND(G506,3),2)</f>
      </c>
      <c s="36" t="s">
        <v>2446</v>
      </c>
      <c>
        <f>(M506*21)/100</f>
      </c>
      <c t="s">
        <v>27</v>
      </c>
    </row>
    <row r="507" spans="1:5" ht="38.25">
      <c r="A507" s="35" t="s">
        <v>58</v>
      </c>
      <c r="E507" s="39" t="s">
        <v>3112</v>
      </c>
    </row>
    <row r="508" spans="1:5" ht="12.75">
      <c r="A508" s="35" t="s">
        <v>59</v>
      </c>
      <c r="E508" s="40" t="s">
        <v>5</v>
      </c>
    </row>
    <row r="509" spans="1:5" ht="255">
      <c r="A509" t="s">
        <v>60</v>
      </c>
      <c r="E509" s="39" t="s">
        <v>3100</v>
      </c>
    </row>
    <row r="510" spans="1:16" ht="25.5">
      <c r="A510" t="s">
        <v>52</v>
      </c>
      <c s="34" t="s">
        <v>3113</v>
      </c>
      <c s="34" t="s">
        <v>3114</v>
      </c>
      <c s="35" t="s">
        <v>5</v>
      </c>
      <c s="6" t="s">
        <v>3115</v>
      </c>
      <c s="36" t="s">
        <v>73</v>
      </c>
      <c s="37">
        <v>549.199</v>
      </c>
      <c s="36">
        <v>0.0205</v>
      </c>
      <c s="36">
        <f>ROUND(G510*H510,6)</f>
      </c>
      <c r="L510" s="38">
        <v>0</v>
      </c>
      <c s="32">
        <f>ROUND(ROUND(L510,2)*ROUND(G510,3),2)</f>
      </c>
      <c s="36" t="s">
        <v>2446</v>
      </c>
      <c>
        <f>(M510*21)/100</f>
      </c>
      <c t="s">
        <v>27</v>
      </c>
    </row>
    <row r="511" spans="1:5" ht="25.5">
      <c r="A511" s="35" t="s">
        <v>58</v>
      </c>
      <c r="E511" s="39" t="s">
        <v>3116</v>
      </c>
    </row>
    <row r="512" spans="1:5" ht="204">
      <c r="A512" s="35" t="s">
        <v>59</v>
      </c>
      <c r="E512" s="40" t="s">
        <v>3117</v>
      </c>
    </row>
    <row r="513" spans="1:5" ht="12.75">
      <c r="A513" t="s">
        <v>60</v>
      </c>
      <c r="E513" s="39" t="s">
        <v>5</v>
      </c>
    </row>
    <row r="514" spans="1:16" ht="12.75">
      <c r="A514" t="s">
        <v>52</v>
      </c>
      <c s="34" t="s">
        <v>3118</v>
      </c>
      <c s="34" t="s">
        <v>3119</v>
      </c>
      <c s="35" t="s">
        <v>5</v>
      </c>
      <c s="6" t="s">
        <v>3120</v>
      </c>
      <c s="36" t="s">
        <v>73</v>
      </c>
      <c s="37">
        <v>549.199</v>
      </c>
      <c s="36">
        <v>0.00285</v>
      </c>
      <c s="36">
        <f>ROUND(G514*H514,6)</f>
      </c>
      <c r="L514" s="38">
        <v>0</v>
      </c>
      <c s="32">
        <f>ROUND(ROUND(L514,2)*ROUND(G514,3),2)</f>
      </c>
      <c s="36" t="s">
        <v>2446</v>
      </c>
      <c>
        <f>(M514*21)/100</f>
      </c>
      <c t="s">
        <v>27</v>
      </c>
    </row>
    <row r="515" spans="1:5" ht="25.5">
      <c r="A515" s="35" t="s">
        <v>58</v>
      </c>
      <c r="E515" s="39" t="s">
        <v>3121</v>
      </c>
    </row>
    <row r="516" spans="1:5" ht="76.5">
      <c r="A516" s="35" t="s">
        <v>59</v>
      </c>
      <c r="E516" s="40" t="s">
        <v>3122</v>
      </c>
    </row>
    <row r="517" spans="1:5" ht="12.75">
      <c r="A517" t="s">
        <v>60</v>
      </c>
      <c r="E517" s="39" t="s">
        <v>5</v>
      </c>
    </row>
    <row r="518" spans="1:16" ht="12.75">
      <c r="A518" t="s">
        <v>52</v>
      </c>
      <c s="34" t="s">
        <v>3123</v>
      </c>
      <c s="34" t="s">
        <v>3124</v>
      </c>
      <c s="35" t="s">
        <v>5</v>
      </c>
      <c s="6" t="s">
        <v>3125</v>
      </c>
      <c s="36" t="s">
        <v>94</v>
      </c>
      <c s="37">
        <v>1</v>
      </c>
      <c s="36">
        <v>0</v>
      </c>
      <c s="36">
        <f>ROUND(G518*H518,6)</f>
      </c>
      <c r="L518" s="38">
        <v>0</v>
      </c>
      <c s="32">
        <f>ROUND(ROUND(L518,2)*ROUND(G518,3),2)</f>
      </c>
      <c s="36" t="s">
        <v>350</v>
      </c>
      <c>
        <f>(M518*21)/100</f>
      </c>
      <c t="s">
        <v>27</v>
      </c>
    </row>
    <row r="519" spans="1:5" ht="12.75">
      <c r="A519" s="35" t="s">
        <v>58</v>
      </c>
      <c r="E519" s="39" t="s">
        <v>3125</v>
      </c>
    </row>
    <row r="520" spans="1:5" ht="12.75">
      <c r="A520" s="35" t="s">
        <v>59</v>
      </c>
      <c r="E520" s="40" t="s">
        <v>5</v>
      </c>
    </row>
    <row r="521" spans="1:5" ht="12.75">
      <c r="A521" t="s">
        <v>60</v>
      </c>
      <c r="E521" s="39" t="s">
        <v>5</v>
      </c>
    </row>
    <row r="522" spans="1:16" ht="25.5">
      <c r="A522" t="s">
        <v>52</v>
      </c>
      <c s="34" t="s">
        <v>3126</v>
      </c>
      <c s="34" t="s">
        <v>3127</v>
      </c>
      <c s="35" t="s">
        <v>5</v>
      </c>
      <c s="6" t="s">
        <v>3128</v>
      </c>
      <c s="36" t="s">
        <v>56</v>
      </c>
      <c s="37">
        <v>17.825</v>
      </c>
      <c s="36">
        <v>2.25634</v>
      </c>
      <c s="36">
        <f>ROUND(G522*H522,6)</f>
      </c>
      <c r="L522" s="38">
        <v>0</v>
      </c>
      <c s="32">
        <f>ROUND(ROUND(L522,2)*ROUND(G522,3),2)</f>
      </c>
      <c s="36" t="s">
        <v>2446</v>
      </c>
      <c>
        <f>(M522*21)/100</f>
      </c>
      <c t="s">
        <v>27</v>
      </c>
    </row>
    <row r="523" spans="1:5" ht="25.5">
      <c r="A523" s="35" t="s">
        <v>58</v>
      </c>
      <c r="E523" s="39" t="s">
        <v>3129</v>
      </c>
    </row>
    <row r="524" spans="1:5" ht="293.25">
      <c r="A524" s="35" t="s">
        <v>59</v>
      </c>
      <c r="E524" s="40" t="s">
        <v>3130</v>
      </c>
    </row>
    <row r="525" spans="1:5" ht="229.5">
      <c r="A525" t="s">
        <v>60</v>
      </c>
      <c r="E525" s="39" t="s">
        <v>2570</v>
      </c>
    </row>
    <row r="526" spans="1:16" ht="25.5">
      <c r="A526" t="s">
        <v>52</v>
      </c>
      <c s="34" t="s">
        <v>3131</v>
      </c>
      <c s="34" t="s">
        <v>3132</v>
      </c>
      <c s="35" t="s">
        <v>5</v>
      </c>
      <c s="6" t="s">
        <v>3133</v>
      </c>
      <c s="36" t="s">
        <v>56</v>
      </c>
      <c s="37">
        <v>11.495</v>
      </c>
      <c s="36">
        <v>2.25634</v>
      </c>
      <c s="36">
        <f>ROUND(G526*H526,6)</f>
      </c>
      <c r="L526" s="38">
        <v>0</v>
      </c>
      <c s="32">
        <f>ROUND(ROUND(L526,2)*ROUND(G526,3),2)</f>
      </c>
      <c s="36" t="s">
        <v>2446</v>
      </c>
      <c>
        <f>(M526*21)/100</f>
      </c>
      <c t="s">
        <v>27</v>
      </c>
    </row>
    <row r="527" spans="1:5" ht="25.5">
      <c r="A527" s="35" t="s">
        <v>58</v>
      </c>
      <c r="E527" s="39" t="s">
        <v>3134</v>
      </c>
    </row>
    <row r="528" spans="1:5" ht="178.5">
      <c r="A528" s="35" t="s">
        <v>59</v>
      </c>
      <c r="E528" s="40" t="s">
        <v>3135</v>
      </c>
    </row>
    <row r="529" spans="1:5" ht="12.75">
      <c r="A529" t="s">
        <v>60</v>
      </c>
      <c r="E529" s="39" t="s">
        <v>5</v>
      </c>
    </row>
    <row r="530" spans="1:16" ht="12.75">
      <c r="A530" t="s">
        <v>52</v>
      </c>
      <c s="34" t="s">
        <v>3136</v>
      </c>
      <c s="34" t="s">
        <v>3137</v>
      </c>
      <c s="35" t="s">
        <v>5</v>
      </c>
      <c s="6" t="s">
        <v>3138</v>
      </c>
      <c s="36" t="s">
        <v>56</v>
      </c>
      <c s="37">
        <v>17.825</v>
      </c>
      <c s="36">
        <v>0</v>
      </c>
      <c s="36">
        <f>ROUND(G530*H530,6)</f>
      </c>
      <c r="L530" s="38">
        <v>0</v>
      </c>
      <c s="32">
        <f>ROUND(ROUND(L530,2)*ROUND(G530,3),2)</f>
      </c>
      <c s="36" t="s">
        <v>2446</v>
      </c>
      <c>
        <f>(M530*21)/100</f>
      </c>
      <c t="s">
        <v>27</v>
      </c>
    </row>
    <row r="531" spans="1:5" ht="25.5">
      <c r="A531" s="35" t="s">
        <v>58</v>
      </c>
      <c r="E531" s="39" t="s">
        <v>3139</v>
      </c>
    </row>
    <row r="532" spans="1:5" ht="12.75">
      <c r="A532" s="35" t="s">
        <v>59</v>
      </c>
      <c r="E532" s="40" t="s">
        <v>5</v>
      </c>
    </row>
    <row r="533" spans="1:5" ht="76.5">
      <c r="A533" t="s">
        <v>60</v>
      </c>
      <c r="E533" s="39" t="s">
        <v>2574</v>
      </c>
    </row>
    <row r="534" spans="1:16" ht="12.75">
      <c r="A534" t="s">
        <v>52</v>
      </c>
      <c s="34" t="s">
        <v>3140</v>
      </c>
      <c s="34" t="s">
        <v>2571</v>
      </c>
      <c s="35" t="s">
        <v>5</v>
      </c>
      <c s="6" t="s">
        <v>2572</v>
      </c>
      <c s="36" t="s">
        <v>56</v>
      </c>
      <c s="37">
        <v>11.495</v>
      </c>
      <c s="36">
        <v>0</v>
      </c>
      <c s="36">
        <f>ROUND(G534*H534,6)</f>
      </c>
      <c r="L534" s="38">
        <v>0</v>
      </c>
      <c s="32">
        <f>ROUND(ROUND(L534,2)*ROUND(G534,3),2)</f>
      </c>
      <c s="36" t="s">
        <v>2446</v>
      </c>
      <c>
        <f>(M534*21)/100</f>
      </c>
      <c t="s">
        <v>27</v>
      </c>
    </row>
    <row r="535" spans="1:5" ht="25.5">
      <c r="A535" s="35" t="s">
        <v>58</v>
      </c>
      <c r="E535" s="39" t="s">
        <v>2573</v>
      </c>
    </row>
    <row r="536" spans="1:5" ht="12.75">
      <c r="A536" s="35" t="s">
        <v>59</v>
      </c>
      <c r="E536" s="40" t="s">
        <v>5</v>
      </c>
    </row>
    <row r="537" spans="1:5" ht="12.75">
      <c r="A537" t="s">
        <v>60</v>
      </c>
      <c r="E537" s="39" t="s">
        <v>5</v>
      </c>
    </row>
    <row r="538" spans="1:16" ht="25.5">
      <c r="A538" t="s">
        <v>52</v>
      </c>
      <c s="34" t="s">
        <v>3141</v>
      </c>
      <c s="34" t="s">
        <v>3142</v>
      </c>
      <c s="35" t="s">
        <v>5</v>
      </c>
      <c s="6" t="s">
        <v>3143</v>
      </c>
      <c s="36" t="s">
        <v>56</v>
      </c>
      <c s="37">
        <v>17.825</v>
      </c>
      <c s="36">
        <v>0</v>
      </c>
      <c s="36">
        <f>ROUND(G538*H538,6)</f>
      </c>
      <c r="L538" s="38">
        <v>0</v>
      </c>
      <c s="32">
        <f>ROUND(ROUND(L538,2)*ROUND(G538,3),2)</f>
      </c>
      <c s="36" t="s">
        <v>2446</v>
      </c>
      <c>
        <f>(M538*21)/100</f>
      </c>
      <c t="s">
        <v>27</v>
      </c>
    </row>
    <row r="539" spans="1:5" ht="25.5">
      <c r="A539" s="35" t="s">
        <v>58</v>
      </c>
      <c r="E539" s="39" t="s">
        <v>3144</v>
      </c>
    </row>
    <row r="540" spans="1:5" ht="12.75">
      <c r="A540" s="35" t="s">
        <v>59</v>
      </c>
      <c r="E540" s="40" t="s">
        <v>5</v>
      </c>
    </row>
    <row r="541" spans="1:5" ht="76.5">
      <c r="A541" t="s">
        <v>60</v>
      </c>
      <c r="E541" s="39" t="s">
        <v>2574</v>
      </c>
    </row>
    <row r="542" spans="1:16" ht="25.5">
      <c r="A542" t="s">
        <v>52</v>
      </c>
      <c s="34" t="s">
        <v>3145</v>
      </c>
      <c s="34" t="s">
        <v>3146</v>
      </c>
      <c s="35" t="s">
        <v>5</v>
      </c>
      <c s="6" t="s">
        <v>3147</v>
      </c>
      <c s="36" t="s">
        <v>56</v>
      </c>
      <c s="37">
        <v>11.495</v>
      </c>
      <c s="36">
        <v>0</v>
      </c>
      <c s="36">
        <f>ROUND(G542*H542,6)</f>
      </c>
      <c r="L542" s="38">
        <v>0</v>
      </c>
      <c s="32">
        <f>ROUND(ROUND(L542,2)*ROUND(G542,3),2)</f>
      </c>
      <c s="36" t="s">
        <v>2446</v>
      </c>
      <c>
        <f>(M542*21)/100</f>
      </c>
      <c t="s">
        <v>27</v>
      </c>
    </row>
    <row r="543" spans="1:5" ht="25.5">
      <c r="A543" s="35" t="s">
        <v>58</v>
      </c>
      <c r="E543" s="39" t="s">
        <v>3148</v>
      </c>
    </row>
    <row r="544" spans="1:5" ht="12.75">
      <c r="A544" s="35" t="s">
        <v>59</v>
      </c>
      <c r="E544" s="40" t="s">
        <v>5</v>
      </c>
    </row>
    <row r="545" spans="1:5" ht="12.75">
      <c r="A545" t="s">
        <v>60</v>
      </c>
      <c r="E545" s="39" t="s">
        <v>5</v>
      </c>
    </row>
    <row r="546" spans="1:16" ht="12.75">
      <c r="A546" t="s">
        <v>52</v>
      </c>
      <c s="34" t="s">
        <v>3149</v>
      </c>
      <c s="34" t="s">
        <v>3150</v>
      </c>
      <c s="35" t="s">
        <v>5</v>
      </c>
      <c s="6" t="s">
        <v>3151</v>
      </c>
      <c s="36" t="s">
        <v>373</v>
      </c>
      <c s="37">
        <v>1.747</v>
      </c>
      <c s="36">
        <v>1.06277</v>
      </c>
      <c s="36">
        <f>ROUND(G546*H546,6)</f>
      </c>
      <c r="L546" s="38">
        <v>0</v>
      </c>
      <c s="32">
        <f>ROUND(ROUND(L546,2)*ROUND(G546,3),2)</f>
      </c>
      <c s="36" t="s">
        <v>2446</v>
      </c>
      <c>
        <f>(M546*21)/100</f>
      </c>
      <c t="s">
        <v>27</v>
      </c>
    </row>
    <row r="547" spans="1:5" ht="12.75">
      <c r="A547" s="35" t="s">
        <v>58</v>
      </c>
      <c r="E547" s="39" t="s">
        <v>3152</v>
      </c>
    </row>
    <row r="548" spans="1:5" ht="409.5">
      <c r="A548" s="35" t="s">
        <v>59</v>
      </c>
      <c r="E548" s="40" t="s">
        <v>3153</v>
      </c>
    </row>
    <row r="549" spans="1:5" ht="25.5">
      <c r="A549" t="s">
        <v>60</v>
      </c>
      <c r="E549" s="39" t="s">
        <v>3154</v>
      </c>
    </row>
    <row r="550" spans="1:16" ht="12.75">
      <c r="A550" t="s">
        <v>52</v>
      </c>
      <c s="34" t="s">
        <v>3155</v>
      </c>
      <c s="34" t="s">
        <v>3156</v>
      </c>
      <c s="35" t="s">
        <v>5</v>
      </c>
      <c s="6" t="s">
        <v>3157</v>
      </c>
      <c s="36" t="s">
        <v>73</v>
      </c>
      <c s="37">
        <v>47.72</v>
      </c>
      <c s="36">
        <v>0.0408</v>
      </c>
      <c s="36">
        <f>ROUND(G550*H550,6)</f>
      </c>
      <c r="L550" s="38">
        <v>0</v>
      </c>
      <c s="32">
        <f>ROUND(ROUND(L550,2)*ROUND(G550,3),2)</f>
      </c>
      <c s="36" t="s">
        <v>2446</v>
      </c>
      <c>
        <f>(M550*21)/100</f>
      </c>
      <c t="s">
        <v>27</v>
      </c>
    </row>
    <row r="551" spans="1:5" ht="12.75">
      <c r="A551" s="35" t="s">
        <v>58</v>
      </c>
      <c r="E551" s="39" t="s">
        <v>3158</v>
      </c>
    </row>
    <row r="552" spans="1:5" ht="140.25">
      <c r="A552" s="35" t="s">
        <v>59</v>
      </c>
      <c r="E552" s="40" t="s">
        <v>3159</v>
      </c>
    </row>
    <row r="553" spans="1:5" ht="12.75">
      <c r="A553" t="s">
        <v>60</v>
      </c>
      <c r="E553" s="39" t="s">
        <v>5</v>
      </c>
    </row>
    <row r="554" spans="1:16" ht="12.75">
      <c r="A554" t="s">
        <v>52</v>
      </c>
      <c s="34" t="s">
        <v>3160</v>
      </c>
      <c s="34" t="s">
        <v>3161</v>
      </c>
      <c s="35" t="s">
        <v>5</v>
      </c>
      <c s="6" t="s">
        <v>3162</v>
      </c>
      <c s="36" t="s">
        <v>73</v>
      </c>
      <c s="37">
        <v>452.02</v>
      </c>
      <c s="36">
        <v>0.00013</v>
      </c>
      <c s="36">
        <f>ROUND(G554*H554,6)</f>
      </c>
      <c r="L554" s="38">
        <v>0</v>
      </c>
      <c s="32">
        <f>ROUND(ROUND(L554,2)*ROUND(G554,3),2)</f>
      </c>
      <c s="36" t="s">
        <v>2446</v>
      </c>
      <c>
        <f>(M554*21)/100</f>
      </c>
      <c t="s">
        <v>27</v>
      </c>
    </row>
    <row r="555" spans="1:5" ht="12.75">
      <c r="A555" s="35" t="s">
        <v>58</v>
      </c>
      <c r="E555" s="39" t="s">
        <v>3163</v>
      </c>
    </row>
    <row r="556" spans="1:5" ht="409.5">
      <c r="A556" s="35" t="s">
        <v>59</v>
      </c>
      <c r="E556" s="40" t="s">
        <v>3164</v>
      </c>
    </row>
    <row r="557" spans="1:5" ht="12.75">
      <c r="A557" t="s">
        <v>60</v>
      </c>
      <c r="E557" s="39" t="s">
        <v>5</v>
      </c>
    </row>
    <row r="558" spans="1:16" ht="25.5">
      <c r="A558" t="s">
        <v>52</v>
      </c>
      <c s="34" t="s">
        <v>3165</v>
      </c>
      <c s="34" t="s">
        <v>3166</v>
      </c>
      <c s="35" t="s">
        <v>5</v>
      </c>
      <c s="6" t="s">
        <v>3167</v>
      </c>
      <c s="36" t="s">
        <v>80</v>
      </c>
      <c s="37">
        <v>276.25</v>
      </c>
      <c s="36">
        <v>2E-05</v>
      </c>
      <c s="36">
        <f>ROUND(G558*H558,6)</f>
      </c>
      <c r="L558" s="38">
        <v>0</v>
      </c>
      <c s="32">
        <f>ROUND(ROUND(L558,2)*ROUND(G558,3),2)</f>
      </c>
      <c s="36" t="s">
        <v>2446</v>
      </c>
      <c>
        <f>(M558*21)/100</f>
      </c>
      <c t="s">
        <v>27</v>
      </c>
    </row>
    <row r="559" spans="1:5" ht="25.5">
      <c r="A559" s="35" t="s">
        <v>58</v>
      </c>
      <c r="E559" s="39" t="s">
        <v>3168</v>
      </c>
    </row>
    <row r="560" spans="1:5" ht="293.25">
      <c r="A560" s="35" t="s">
        <v>59</v>
      </c>
      <c r="E560" s="40" t="s">
        <v>3169</v>
      </c>
    </row>
    <row r="561" spans="1:5" ht="12.75">
      <c r="A561" t="s">
        <v>60</v>
      </c>
      <c r="E561" s="39" t="s">
        <v>5</v>
      </c>
    </row>
    <row r="562" spans="1:16" ht="25.5">
      <c r="A562" t="s">
        <v>52</v>
      </c>
      <c s="34" t="s">
        <v>3170</v>
      </c>
      <c s="34" t="s">
        <v>3171</v>
      </c>
      <c s="35" t="s">
        <v>5</v>
      </c>
      <c s="6" t="s">
        <v>3172</v>
      </c>
      <c s="36" t="s">
        <v>80</v>
      </c>
      <c s="37">
        <v>81.38</v>
      </c>
      <c s="36">
        <v>2E-05</v>
      </c>
      <c s="36">
        <f>ROUND(G562*H562,6)</f>
      </c>
      <c r="L562" s="38">
        <v>0</v>
      </c>
      <c s="32">
        <f>ROUND(ROUND(L562,2)*ROUND(G562,3),2)</f>
      </c>
      <c s="36" t="s">
        <v>2446</v>
      </c>
      <c>
        <f>(M562*21)/100</f>
      </c>
      <c t="s">
        <v>27</v>
      </c>
    </row>
    <row r="563" spans="1:5" ht="25.5">
      <c r="A563" s="35" t="s">
        <v>58</v>
      </c>
      <c r="E563" s="39" t="s">
        <v>3173</v>
      </c>
    </row>
    <row r="564" spans="1:5" ht="178.5">
      <c r="A564" s="35" t="s">
        <v>59</v>
      </c>
      <c r="E564" s="40" t="s">
        <v>3174</v>
      </c>
    </row>
    <row r="565" spans="1:5" ht="12.75">
      <c r="A565" t="s">
        <v>60</v>
      </c>
      <c r="E565" s="39" t="s">
        <v>5</v>
      </c>
    </row>
    <row r="566" spans="1:13" ht="12.75">
      <c r="A566" t="s">
        <v>49</v>
      </c>
      <c r="C566" s="31" t="s">
        <v>3175</v>
      </c>
      <c r="E566" s="33" t="s">
        <v>3176</v>
      </c>
      <c r="J566" s="32">
        <f>0</f>
      </c>
      <c s="32">
        <f>0</f>
      </c>
      <c s="32">
        <f>0+L567+L571+L575+L579+L583+L587+L591+L595</f>
      </c>
      <c s="32">
        <f>0+M567+M571+M575+M579+M583+M587+M591+M595</f>
      </c>
    </row>
    <row r="567" spans="1:16" ht="12.75">
      <c r="A567" t="s">
        <v>52</v>
      </c>
      <c s="34" t="s">
        <v>53</v>
      </c>
      <c s="34" t="s">
        <v>3177</v>
      </c>
      <c s="35" t="s">
        <v>5</v>
      </c>
      <c s="6" t="s">
        <v>3178</v>
      </c>
      <c s="36" t="s">
        <v>3179</v>
      </c>
      <c s="37">
        <v>189.868</v>
      </c>
      <c s="36">
        <v>0.001</v>
      </c>
      <c s="36">
        <f>ROUND(G567*H567,6)</f>
      </c>
      <c r="L567" s="38">
        <v>0</v>
      </c>
      <c s="32">
        <f>ROUND(ROUND(L567,2)*ROUND(G567,3),2)</f>
      </c>
      <c s="36" t="s">
        <v>2446</v>
      </c>
      <c>
        <f>(M567*21)/100</f>
      </c>
      <c t="s">
        <v>27</v>
      </c>
    </row>
    <row r="568" spans="1:5" ht="12.75">
      <c r="A568" s="35" t="s">
        <v>58</v>
      </c>
      <c r="E568" s="39" t="s">
        <v>3178</v>
      </c>
    </row>
    <row r="569" spans="1:5" ht="12.75">
      <c r="A569" s="35" t="s">
        <v>59</v>
      </c>
      <c r="E569" s="40" t="s">
        <v>5</v>
      </c>
    </row>
    <row r="570" spans="1:5" ht="12.75">
      <c r="A570" t="s">
        <v>60</v>
      </c>
      <c r="E570" s="39" t="s">
        <v>5</v>
      </c>
    </row>
    <row r="571" spans="1:16" ht="25.5">
      <c r="A571" t="s">
        <v>52</v>
      </c>
      <c s="34" t="s">
        <v>3180</v>
      </c>
      <c s="34" t="s">
        <v>3181</v>
      </c>
      <c s="35" t="s">
        <v>5</v>
      </c>
      <c s="6" t="s">
        <v>3182</v>
      </c>
      <c s="36" t="s">
        <v>73</v>
      </c>
      <c s="37">
        <v>1247.704</v>
      </c>
      <c s="36">
        <v>0.0047</v>
      </c>
      <c s="36">
        <f>ROUND(G571*H571,6)</f>
      </c>
      <c r="L571" s="38">
        <v>0</v>
      </c>
      <c s="32">
        <f>ROUND(ROUND(L571,2)*ROUND(G571,3),2)</f>
      </c>
      <c s="36" t="s">
        <v>2446</v>
      </c>
      <c>
        <f>(M571*21)/100</f>
      </c>
      <c t="s">
        <v>27</v>
      </c>
    </row>
    <row r="572" spans="1:5" ht="38.25">
      <c r="A572" s="35" t="s">
        <v>58</v>
      </c>
      <c r="E572" s="39" t="s">
        <v>3183</v>
      </c>
    </row>
    <row r="573" spans="1:5" ht="12.75">
      <c r="A573" s="35" t="s">
        <v>59</v>
      </c>
      <c r="E573" s="40" t="s">
        <v>5</v>
      </c>
    </row>
    <row r="574" spans="1:5" ht="12.75">
      <c r="A574" t="s">
        <v>60</v>
      </c>
      <c r="E574" s="39" t="s">
        <v>5</v>
      </c>
    </row>
    <row r="575" spans="1:16" ht="12.75">
      <c r="A575" t="s">
        <v>52</v>
      </c>
      <c s="34" t="s">
        <v>3184</v>
      </c>
      <c s="34" t="s">
        <v>3185</v>
      </c>
      <c s="35" t="s">
        <v>5</v>
      </c>
      <c s="6" t="s">
        <v>3186</v>
      </c>
      <c s="36" t="s">
        <v>73</v>
      </c>
      <c s="37">
        <v>352.55</v>
      </c>
      <c s="36">
        <v>0</v>
      </c>
      <c s="36">
        <f>ROUND(G575*H575,6)</f>
      </c>
      <c r="L575" s="38">
        <v>0</v>
      </c>
      <c s="32">
        <f>ROUND(ROUND(L575,2)*ROUND(G575,3),2)</f>
      </c>
      <c s="36" t="s">
        <v>2446</v>
      </c>
      <c>
        <f>(M575*21)/100</f>
      </c>
      <c t="s">
        <v>27</v>
      </c>
    </row>
    <row r="576" spans="1:5" ht="25.5">
      <c r="A576" s="35" t="s">
        <v>58</v>
      </c>
      <c r="E576" s="39" t="s">
        <v>3187</v>
      </c>
    </row>
    <row r="577" spans="1:5" ht="242.25">
      <c r="A577" s="35" t="s">
        <v>59</v>
      </c>
      <c r="E577" s="40" t="s">
        <v>3188</v>
      </c>
    </row>
    <row r="578" spans="1:5" ht="25.5">
      <c r="A578" t="s">
        <v>60</v>
      </c>
      <c r="E578" s="39" t="s">
        <v>3189</v>
      </c>
    </row>
    <row r="579" spans="1:16" ht="12.75">
      <c r="A579" t="s">
        <v>52</v>
      </c>
      <c s="34" t="s">
        <v>3190</v>
      </c>
      <c s="34" t="s">
        <v>3191</v>
      </c>
      <c s="35" t="s">
        <v>5</v>
      </c>
      <c s="6" t="s">
        <v>3192</v>
      </c>
      <c s="36" t="s">
        <v>73</v>
      </c>
      <c s="37">
        <v>189.93</v>
      </c>
      <c s="36">
        <v>0</v>
      </c>
      <c s="36">
        <f>ROUND(G579*H579,6)</f>
      </c>
      <c r="L579" s="38">
        <v>0</v>
      </c>
      <c s="32">
        <f>ROUND(ROUND(L579,2)*ROUND(G579,3),2)</f>
      </c>
      <c s="36" t="s">
        <v>2446</v>
      </c>
      <c>
        <f>(M579*21)/100</f>
      </c>
      <c t="s">
        <v>27</v>
      </c>
    </row>
    <row r="580" spans="1:5" ht="25.5">
      <c r="A580" s="35" t="s">
        <v>58</v>
      </c>
      <c r="E580" s="39" t="s">
        <v>3193</v>
      </c>
    </row>
    <row r="581" spans="1:5" ht="76.5">
      <c r="A581" s="35" t="s">
        <v>59</v>
      </c>
      <c r="E581" s="40" t="s">
        <v>3194</v>
      </c>
    </row>
    <row r="582" spans="1:5" ht="25.5">
      <c r="A582" t="s">
        <v>60</v>
      </c>
      <c r="E582" s="39" t="s">
        <v>3189</v>
      </c>
    </row>
    <row r="583" spans="1:16" ht="12.75">
      <c r="A583" t="s">
        <v>52</v>
      </c>
      <c s="34" t="s">
        <v>3195</v>
      </c>
      <c s="34" t="s">
        <v>3196</v>
      </c>
      <c s="35" t="s">
        <v>5</v>
      </c>
      <c s="6" t="s">
        <v>3197</v>
      </c>
      <c s="36" t="s">
        <v>73</v>
      </c>
      <c s="37">
        <v>705.1</v>
      </c>
      <c s="36">
        <v>0.0004</v>
      </c>
      <c s="36">
        <f>ROUND(G583*H583,6)</f>
      </c>
      <c r="L583" s="38">
        <v>0</v>
      </c>
      <c s="32">
        <f>ROUND(ROUND(L583,2)*ROUND(G583,3),2)</f>
      </c>
      <c s="36" t="s">
        <v>2446</v>
      </c>
      <c>
        <f>(M583*21)/100</f>
      </c>
      <c t="s">
        <v>27</v>
      </c>
    </row>
    <row r="584" spans="1:5" ht="12.75">
      <c r="A584" s="35" t="s">
        <v>58</v>
      </c>
      <c r="E584" s="39" t="s">
        <v>3198</v>
      </c>
    </row>
    <row r="585" spans="1:5" ht="38.25">
      <c r="A585" s="35" t="s">
        <v>59</v>
      </c>
      <c r="E585" s="40" t="s">
        <v>3199</v>
      </c>
    </row>
    <row r="586" spans="1:5" ht="25.5">
      <c r="A586" t="s">
        <v>60</v>
      </c>
      <c r="E586" s="39" t="s">
        <v>3200</v>
      </c>
    </row>
    <row r="587" spans="1:16" ht="12.75">
      <c r="A587" t="s">
        <v>52</v>
      </c>
      <c s="34" t="s">
        <v>3201</v>
      </c>
      <c s="34" t="s">
        <v>3202</v>
      </c>
      <c s="35" t="s">
        <v>5</v>
      </c>
      <c s="6" t="s">
        <v>3203</v>
      </c>
      <c s="36" t="s">
        <v>73</v>
      </c>
      <c s="37">
        <v>379.86</v>
      </c>
      <c s="36">
        <v>0.0004</v>
      </c>
      <c s="36">
        <f>ROUND(G587*H587,6)</f>
      </c>
      <c r="L587" s="38">
        <v>0</v>
      </c>
      <c s="32">
        <f>ROUND(ROUND(L587,2)*ROUND(G587,3),2)</f>
      </c>
      <c s="36" t="s">
        <v>2446</v>
      </c>
      <c>
        <f>(M587*21)/100</f>
      </c>
      <c t="s">
        <v>27</v>
      </c>
    </row>
    <row r="588" spans="1:5" ht="12.75">
      <c r="A588" s="35" t="s">
        <v>58</v>
      </c>
      <c r="E588" s="39" t="s">
        <v>3204</v>
      </c>
    </row>
    <row r="589" spans="1:5" ht="38.25">
      <c r="A589" s="35" t="s">
        <v>59</v>
      </c>
      <c r="E589" s="40" t="s">
        <v>3205</v>
      </c>
    </row>
    <row r="590" spans="1:5" ht="25.5">
      <c r="A590" t="s">
        <v>60</v>
      </c>
      <c r="E590" s="39" t="s">
        <v>3200</v>
      </c>
    </row>
    <row r="591" spans="1:16" ht="12.75">
      <c r="A591" t="s">
        <v>52</v>
      </c>
      <c s="34" t="s">
        <v>3206</v>
      </c>
      <c s="34" t="s">
        <v>3207</v>
      </c>
      <c s="35" t="s">
        <v>5</v>
      </c>
      <c s="6" t="s">
        <v>3208</v>
      </c>
      <c s="36" t="s">
        <v>373</v>
      </c>
      <c s="37">
        <v>6.488</v>
      </c>
      <c s="36">
        <v>0</v>
      </c>
      <c s="36">
        <f>ROUND(G591*H591,6)</f>
      </c>
      <c r="L591" s="38">
        <v>0</v>
      </c>
      <c s="32">
        <f>ROUND(ROUND(L591,2)*ROUND(G591,3),2)</f>
      </c>
      <c s="36" t="s">
        <v>2446</v>
      </c>
      <c>
        <f>(M591*21)/100</f>
      </c>
      <c t="s">
        <v>27</v>
      </c>
    </row>
    <row r="592" spans="1:5" ht="38.25">
      <c r="A592" s="35" t="s">
        <v>58</v>
      </c>
      <c r="E592" s="39" t="s">
        <v>3209</v>
      </c>
    </row>
    <row r="593" spans="1:5" ht="12.75">
      <c r="A593" s="35" t="s">
        <v>59</v>
      </c>
      <c r="E593" s="40" t="s">
        <v>5</v>
      </c>
    </row>
    <row r="594" spans="1:5" ht="114.75">
      <c r="A594" t="s">
        <v>60</v>
      </c>
      <c r="E594" s="39" t="s">
        <v>3210</v>
      </c>
    </row>
    <row r="595" spans="1:16" ht="12.75">
      <c r="A595" t="s">
        <v>52</v>
      </c>
      <c s="34" t="s">
        <v>3211</v>
      </c>
      <c s="34" t="s">
        <v>3212</v>
      </c>
      <c s="35" t="s">
        <v>5</v>
      </c>
      <c s="6" t="s">
        <v>3213</v>
      </c>
      <c s="36" t="s">
        <v>373</v>
      </c>
      <c s="37">
        <v>6.488</v>
      </c>
      <c s="36">
        <v>0</v>
      </c>
      <c s="36">
        <f>ROUND(G595*H595,6)</f>
      </c>
      <c r="L595" s="38">
        <v>0</v>
      </c>
      <c s="32">
        <f>ROUND(ROUND(L595,2)*ROUND(G595,3),2)</f>
      </c>
      <c s="36" t="s">
        <v>2446</v>
      </c>
      <c>
        <f>(M595*21)/100</f>
      </c>
      <c t="s">
        <v>27</v>
      </c>
    </row>
    <row r="596" spans="1:5" ht="38.25">
      <c r="A596" s="35" t="s">
        <v>58</v>
      </c>
      <c r="E596" s="39" t="s">
        <v>3214</v>
      </c>
    </row>
    <row r="597" spans="1:5" ht="12.75">
      <c r="A597" s="35" t="s">
        <v>59</v>
      </c>
      <c r="E597" s="40" t="s">
        <v>5</v>
      </c>
    </row>
    <row r="598" spans="1:5" ht="114.75">
      <c r="A598" t="s">
        <v>60</v>
      </c>
      <c r="E598" s="39" t="s">
        <v>3210</v>
      </c>
    </row>
    <row r="599" spans="1:13" ht="12.75">
      <c r="A599" t="s">
        <v>49</v>
      </c>
      <c r="C599" s="31" t="s">
        <v>2647</v>
      </c>
      <c r="E599" s="33" t="s">
        <v>2648</v>
      </c>
      <c r="J599" s="32">
        <f>0</f>
      </c>
      <c s="32">
        <f>0</f>
      </c>
      <c s="32">
        <f>0+L600+L604+L608+L612+L616+L620+L624+L628+L632+L636+L640+L644+L648+L652+L656+L660+L664+L668+L672+L676</f>
      </c>
      <c s="32">
        <f>0+M600+M604+M608+M612+M616+M620+M624+M628+M632+M636+M640+M644+M648+M652+M656+M660+M664+M668+M672+M676</f>
      </c>
    </row>
    <row r="600" spans="1:16" ht="12.75">
      <c r="A600" t="s">
        <v>52</v>
      </c>
      <c s="34" t="s">
        <v>263</v>
      </c>
      <c s="34" t="s">
        <v>3215</v>
      </c>
      <c s="35" t="s">
        <v>5</v>
      </c>
      <c s="6" t="s">
        <v>3216</v>
      </c>
      <c s="36" t="s">
        <v>73</v>
      </c>
      <c s="37">
        <v>3.762</v>
      </c>
      <c s="36">
        <v>0.0029</v>
      </c>
      <c s="36">
        <f>ROUND(G600*H600,6)</f>
      </c>
      <c r="L600" s="38">
        <v>0</v>
      </c>
      <c s="32">
        <f>ROUND(ROUND(L600,2)*ROUND(G600,3),2)</f>
      </c>
      <c s="36" t="s">
        <v>2446</v>
      </c>
      <c>
        <f>(M600*21)/100</f>
      </c>
      <c t="s">
        <v>27</v>
      </c>
    </row>
    <row r="601" spans="1:5" ht="12.75">
      <c r="A601" s="35" t="s">
        <v>58</v>
      </c>
      <c r="E601" s="39" t="s">
        <v>3216</v>
      </c>
    </row>
    <row r="602" spans="1:5" ht="76.5">
      <c r="A602" s="35" t="s">
        <v>59</v>
      </c>
      <c r="E602" s="40" t="s">
        <v>3217</v>
      </c>
    </row>
    <row r="603" spans="1:5" ht="12.75">
      <c r="A603" t="s">
        <v>60</v>
      </c>
      <c r="E603" s="39" t="s">
        <v>5</v>
      </c>
    </row>
    <row r="604" spans="1:16" ht="12.75">
      <c r="A604" t="s">
        <v>52</v>
      </c>
      <c s="34" t="s">
        <v>100</v>
      </c>
      <c s="34" t="s">
        <v>3218</v>
      </c>
      <c s="35" t="s">
        <v>5</v>
      </c>
      <c s="6" t="s">
        <v>3219</v>
      </c>
      <c s="36" t="s">
        <v>73</v>
      </c>
      <c s="37">
        <v>256.245</v>
      </c>
      <c s="36">
        <v>0.006</v>
      </c>
      <c s="36">
        <f>ROUND(G604*H604,6)</f>
      </c>
      <c r="L604" s="38">
        <v>0</v>
      </c>
      <c s="32">
        <f>ROUND(ROUND(L604,2)*ROUND(G604,3),2)</f>
      </c>
      <c s="36" t="s">
        <v>2446</v>
      </c>
      <c>
        <f>(M604*21)/100</f>
      </c>
      <c t="s">
        <v>27</v>
      </c>
    </row>
    <row r="605" spans="1:5" ht="12.75">
      <c r="A605" s="35" t="s">
        <v>58</v>
      </c>
      <c r="E605" s="39" t="s">
        <v>3219</v>
      </c>
    </row>
    <row r="606" spans="1:5" ht="229.5">
      <c r="A606" s="35" t="s">
        <v>59</v>
      </c>
      <c r="E606" s="40" t="s">
        <v>3220</v>
      </c>
    </row>
    <row r="607" spans="1:5" ht="12.75">
      <c r="A607" t="s">
        <v>60</v>
      </c>
      <c r="E607" s="39" t="s">
        <v>5</v>
      </c>
    </row>
    <row r="608" spans="1:16" ht="12.75">
      <c r="A608" t="s">
        <v>52</v>
      </c>
      <c s="34" t="s">
        <v>104</v>
      </c>
      <c s="34" t="s">
        <v>3221</v>
      </c>
      <c s="35" t="s">
        <v>5</v>
      </c>
      <c s="6" t="s">
        <v>3222</v>
      </c>
      <c s="36" t="s">
        <v>73</v>
      </c>
      <c s="37">
        <v>36.08</v>
      </c>
      <c s="36">
        <v>0.0027</v>
      </c>
      <c s="36">
        <f>ROUND(G608*H608,6)</f>
      </c>
      <c r="L608" s="38">
        <v>0</v>
      </c>
      <c s="32">
        <f>ROUND(ROUND(L608,2)*ROUND(G608,3),2)</f>
      </c>
      <c s="36" t="s">
        <v>350</v>
      </c>
      <c>
        <f>(M608*21)/100</f>
      </c>
      <c t="s">
        <v>27</v>
      </c>
    </row>
    <row r="609" spans="1:5" ht="12.75">
      <c r="A609" s="35" t="s">
        <v>58</v>
      </c>
      <c r="E609" s="39" t="s">
        <v>3222</v>
      </c>
    </row>
    <row r="610" spans="1:5" ht="76.5">
      <c r="A610" s="35" t="s">
        <v>59</v>
      </c>
      <c r="E610" s="40" t="s">
        <v>3223</v>
      </c>
    </row>
    <row r="611" spans="1:5" ht="12.75">
      <c r="A611" t="s">
        <v>60</v>
      </c>
      <c r="E611" s="39" t="s">
        <v>5</v>
      </c>
    </row>
    <row r="612" spans="1:16" ht="12.75">
      <c r="A612" t="s">
        <v>52</v>
      </c>
      <c s="34" t="s">
        <v>295</v>
      </c>
      <c s="34" t="s">
        <v>3224</v>
      </c>
      <c s="35" t="s">
        <v>5</v>
      </c>
      <c s="6" t="s">
        <v>3225</v>
      </c>
      <c s="36" t="s">
        <v>73</v>
      </c>
      <c s="37">
        <v>52.492</v>
      </c>
      <c s="36">
        <v>0.0033</v>
      </c>
      <c s="36">
        <f>ROUND(G612*H612,6)</f>
      </c>
      <c r="L612" s="38">
        <v>0</v>
      </c>
      <c s="32">
        <f>ROUND(ROUND(L612,2)*ROUND(G612,3),2)</f>
      </c>
      <c s="36" t="s">
        <v>350</v>
      </c>
      <c>
        <f>(M612*21)/100</f>
      </c>
      <c t="s">
        <v>27</v>
      </c>
    </row>
    <row r="613" spans="1:5" ht="12.75">
      <c r="A613" s="35" t="s">
        <v>58</v>
      </c>
      <c r="E613" s="39" t="s">
        <v>3225</v>
      </c>
    </row>
    <row r="614" spans="1:5" ht="153">
      <c r="A614" s="35" t="s">
        <v>59</v>
      </c>
      <c r="E614" s="40" t="s">
        <v>3226</v>
      </c>
    </row>
    <row r="615" spans="1:5" ht="12.75">
      <c r="A615" t="s">
        <v>60</v>
      </c>
      <c r="E615" s="39" t="s">
        <v>5</v>
      </c>
    </row>
    <row r="616" spans="1:16" ht="12.75">
      <c r="A616" t="s">
        <v>52</v>
      </c>
      <c s="34" t="s">
        <v>299</v>
      </c>
      <c s="34" t="s">
        <v>3227</v>
      </c>
      <c s="35" t="s">
        <v>5</v>
      </c>
      <c s="6" t="s">
        <v>3228</v>
      </c>
      <c s="36" t="s">
        <v>73</v>
      </c>
      <c s="37">
        <v>12.012</v>
      </c>
      <c s="36">
        <v>0.00225</v>
      </c>
      <c s="36">
        <f>ROUND(G616*H616,6)</f>
      </c>
      <c r="L616" s="38">
        <v>0</v>
      </c>
      <c s="32">
        <f>ROUND(ROUND(L616,2)*ROUND(G616,3),2)</f>
      </c>
      <c s="36" t="s">
        <v>350</v>
      </c>
      <c>
        <f>(M616*21)/100</f>
      </c>
      <c t="s">
        <v>27</v>
      </c>
    </row>
    <row r="617" spans="1:5" ht="12.75">
      <c r="A617" s="35" t="s">
        <v>58</v>
      </c>
      <c r="E617" s="39" t="s">
        <v>3229</v>
      </c>
    </row>
    <row r="618" spans="1:5" ht="76.5">
      <c r="A618" s="35" t="s">
        <v>59</v>
      </c>
      <c r="E618" s="40" t="s">
        <v>3230</v>
      </c>
    </row>
    <row r="619" spans="1:5" ht="12.75">
      <c r="A619" t="s">
        <v>60</v>
      </c>
      <c r="E619" s="39" t="s">
        <v>5</v>
      </c>
    </row>
    <row r="620" spans="1:16" ht="12.75">
      <c r="A620" t="s">
        <v>52</v>
      </c>
      <c s="34" t="s">
        <v>303</v>
      </c>
      <c s="34" t="s">
        <v>3231</v>
      </c>
      <c s="35" t="s">
        <v>5</v>
      </c>
      <c s="6" t="s">
        <v>3232</v>
      </c>
      <c s="36" t="s">
        <v>73</v>
      </c>
      <c s="37">
        <v>103.994</v>
      </c>
      <c s="36">
        <v>0.0018</v>
      </c>
      <c s="36">
        <f>ROUND(G620*H620,6)</f>
      </c>
      <c r="L620" s="38">
        <v>0</v>
      </c>
      <c s="32">
        <f>ROUND(ROUND(L620,2)*ROUND(G620,3),2)</f>
      </c>
      <c s="36" t="s">
        <v>2446</v>
      </c>
      <c>
        <f>(M620*21)/100</f>
      </c>
      <c t="s">
        <v>27</v>
      </c>
    </row>
    <row r="621" spans="1:5" ht="12.75">
      <c r="A621" s="35" t="s">
        <v>58</v>
      </c>
      <c r="E621" s="39" t="s">
        <v>3232</v>
      </c>
    </row>
    <row r="622" spans="1:5" ht="63.75">
      <c r="A622" s="35" t="s">
        <v>59</v>
      </c>
      <c r="E622" s="40" t="s">
        <v>3233</v>
      </c>
    </row>
    <row r="623" spans="1:5" ht="12.75">
      <c r="A623" t="s">
        <v>60</v>
      </c>
      <c r="E623" s="39" t="s">
        <v>5</v>
      </c>
    </row>
    <row r="624" spans="1:16" ht="12.75">
      <c r="A624" t="s">
        <v>52</v>
      </c>
      <c s="34" t="s">
        <v>307</v>
      </c>
      <c s="34" t="s">
        <v>3234</v>
      </c>
      <c s="35" t="s">
        <v>5</v>
      </c>
      <c s="6" t="s">
        <v>3235</v>
      </c>
      <c s="36" t="s">
        <v>73</v>
      </c>
      <c s="37">
        <v>20.394</v>
      </c>
      <c s="36">
        <v>0.016</v>
      </c>
      <c s="36">
        <f>ROUND(G624*H624,6)</f>
      </c>
      <c r="L624" s="38">
        <v>0</v>
      </c>
      <c s="32">
        <f>ROUND(ROUND(L624,2)*ROUND(G624,3),2)</f>
      </c>
      <c s="36" t="s">
        <v>2446</v>
      </c>
      <c>
        <f>(M624*21)/100</f>
      </c>
      <c t="s">
        <v>27</v>
      </c>
    </row>
    <row r="625" spans="1:5" ht="12.75">
      <c r="A625" s="35" t="s">
        <v>58</v>
      </c>
      <c r="E625" s="39" t="s">
        <v>3235</v>
      </c>
    </row>
    <row r="626" spans="1:5" ht="76.5">
      <c r="A626" s="35" t="s">
        <v>59</v>
      </c>
      <c r="E626" s="40" t="s">
        <v>3236</v>
      </c>
    </row>
    <row r="627" spans="1:5" ht="12.75">
      <c r="A627" t="s">
        <v>60</v>
      </c>
      <c r="E627" s="39" t="s">
        <v>5</v>
      </c>
    </row>
    <row r="628" spans="1:16" ht="12.75">
      <c r="A628" t="s">
        <v>52</v>
      </c>
      <c s="34" t="s">
        <v>313</v>
      </c>
      <c s="34" t="s">
        <v>3237</v>
      </c>
      <c s="35" t="s">
        <v>5</v>
      </c>
      <c s="6" t="s">
        <v>3238</v>
      </c>
      <c s="36" t="s">
        <v>73</v>
      </c>
      <c s="37">
        <v>42.075</v>
      </c>
      <c s="36">
        <v>0.018</v>
      </c>
      <c s="36">
        <f>ROUND(G628*H628,6)</f>
      </c>
      <c r="L628" s="38">
        <v>0</v>
      </c>
      <c s="32">
        <f>ROUND(ROUND(L628,2)*ROUND(G628,3),2)</f>
      </c>
      <c s="36" t="s">
        <v>2446</v>
      </c>
      <c>
        <f>(M628*21)/100</f>
      </c>
      <c t="s">
        <v>27</v>
      </c>
    </row>
    <row r="629" spans="1:5" ht="12.75">
      <c r="A629" s="35" t="s">
        <v>58</v>
      </c>
      <c r="E629" s="39" t="s">
        <v>3238</v>
      </c>
    </row>
    <row r="630" spans="1:5" ht="76.5">
      <c r="A630" s="35" t="s">
        <v>59</v>
      </c>
      <c r="E630" s="40" t="s">
        <v>3239</v>
      </c>
    </row>
    <row r="631" spans="1:5" ht="12.75">
      <c r="A631" t="s">
        <v>60</v>
      </c>
      <c r="E631" s="39" t="s">
        <v>5</v>
      </c>
    </row>
    <row r="632" spans="1:16" ht="12.75">
      <c r="A632" t="s">
        <v>52</v>
      </c>
      <c s="34" t="s">
        <v>3240</v>
      </c>
      <c s="34" t="s">
        <v>3241</v>
      </c>
      <c s="35" t="s">
        <v>5</v>
      </c>
      <c s="6" t="s">
        <v>3242</v>
      </c>
      <c s="36" t="s">
        <v>73</v>
      </c>
      <c s="37">
        <v>24.618</v>
      </c>
      <c s="36">
        <v>0.006</v>
      </c>
      <c s="36">
        <f>ROUND(G632*H632,6)</f>
      </c>
      <c r="L632" s="38">
        <v>0</v>
      </c>
      <c s="32">
        <f>ROUND(ROUND(L632,2)*ROUND(G632,3),2)</f>
      </c>
      <c s="36" t="s">
        <v>2446</v>
      </c>
      <c>
        <f>(M632*21)/100</f>
      </c>
      <c t="s">
        <v>27</v>
      </c>
    </row>
    <row r="633" spans="1:5" ht="12.75">
      <c r="A633" s="35" t="s">
        <v>58</v>
      </c>
      <c r="E633" s="39" t="s">
        <v>3242</v>
      </c>
    </row>
    <row r="634" spans="1:5" ht="102">
      <c r="A634" s="35" t="s">
        <v>59</v>
      </c>
      <c r="E634" s="40" t="s">
        <v>3243</v>
      </c>
    </row>
    <row r="635" spans="1:5" ht="12.75">
      <c r="A635" t="s">
        <v>60</v>
      </c>
      <c r="E635" s="39" t="s">
        <v>5</v>
      </c>
    </row>
    <row r="636" spans="1:16" ht="12.75">
      <c r="A636" t="s">
        <v>52</v>
      </c>
      <c s="34" t="s">
        <v>3244</v>
      </c>
      <c s="34" t="s">
        <v>3245</v>
      </c>
      <c s="35" t="s">
        <v>5</v>
      </c>
      <c s="6" t="s">
        <v>3246</v>
      </c>
      <c s="36" t="s">
        <v>73</v>
      </c>
      <c s="37">
        <v>117.794</v>
      </c>
      <c s="36">
        <v>0.0042</v>
      </c>
      <c s="36">
        <f>ROUND(G636*H636,6)</f>
      </c>
      <c r="L636" s="38">
        <v>0</v>
      </c>
      <c s="32">
        <f>ROUND(ROUND(L636,2)*ROUND(G636,3),2)</f>
      </c>
      <c s="36" t="s">
        <v>2446</v>
      </c>
      <c>
        <f>(M636*21)/100</f>
      </c>
      <c t="s">
        <v>27</v>
      </c>
    </row>
    <row r="637" spans="1:5" ht="12.75">
      <c r="A637" s="35" t="s">
        <v>58</v>
      </c>
      <c r="E637" s="39" t="s">
        <v>3246</v>
      </c>
    </row>
    <row r="638" spans="1:5" ht="63.75">
      <c r="A638" s="35" t="s">
        <v>59</v>
      </c>
      <c r="E638" s="40" t="s">
        <v>3247</v>
      </c>
    </row>
    <row r="639" spans="1:5" ht="12.75">
      <c r="A639" t="s">
        <v>60</v>
      </c>
      <c r="E639" s="39" t="s">
        <v>5</v>
      </c>
    </row>
    <row r="640" spans="1:16" ht="12.75">
      <c r="A640" t="s">
        <v>52</v>
      </c>
      <c s="34" t="s">
        <v>3248</v>
      </c>
      <c s="34" t="s">
        <v>3245</v>
      </c>
      <c s="35" t="s">
        <v>53</v>
      </c>
      <c s="6" t="s">
        <v>3246</v>
      </c>
      <c s="36" t="s">
        <v>73</v>
      </c>
      <c s="37">
        <v>148.324</v>
      </c>
      <c s="36">
        <v>0.0042</v>
      </c>
      <c s="36">
        <f>ROUND(G640*H640,6)</f>
      </c>
      <c r="L640" s="38">
        <v>0</v>
      </c>
      <c s="32">
        <f>ROUND(ROUND(L640,2)*ROUND(G640,3),2)</f>
      </c>
      <c s="36" t="s">
        <v>2446</v>
      </c>
      <c>
        <f>(M640*21)/100</f>
      </c>
      <c t="s">
        <v>27</v>
      </c>
    </row>
    <row r="641" spans="1:5" ht="12.75">
      <c r="A641" s="35" t="s">
        <v>58</v>
      </c>
      <c r="E641" s="39" t="s">
        <v>3246</v>
      </c>
    </row>
    <row r="642" spans="1:5" ht="12.75">
      <c r="A642" s="35" t="s">
        <v>59</v>
      </c>
      <c r="E642" s="40" t="s">
        <v>5</v>
      </c>
    </row>
    <row r="643" spans="1:5" ht="12.75">
      <c r="A643" t="s">
        <v>60</v>
      </c>
      <c r="E643" s="39" t="s">
        <v>5</v>
      </c>
    </row>
    <row r="644" spans="1:16" ht="12.75">
      <c r="A644" t="s">
        <v>52</v>
      </c>
      <c s="34" t="s">
        <v>3249</v>
      </c>
      <c s="34" t="s">
        <v>3250</v>
      </c>
      <c s="35" t="s">
        <v>5</v>
      </c>
      <c s="6" t="s">
        <v>3251</v>
      </c>
      <c s="36" t="s">
        <v>73</v>
      </c>
      <c s="37">
        <v>329.372</v>
      </c>
      <c s="36">
        <v>0.0048</v>
      </c>
      <c s="36">
        <f>ROUND(G644*H644,6)</f>
      </c>
      <c r="L644" s="38">
        <v>0</v>
      </c>
      <c s="32">
        <f>ROUND(ROUND(L644,2)*ROUND(G644,3),2)</f>
      </c>
      <c s="36" t="s">
        <v>2446</v>
      </c>
      <c>
        <f>(M644*21)/100</f>
      </c>
      <c t="s">
        <v>27</v>
      </c>
    </row>
    <row r="645" spans="1:5" ht="12.75">
      <c r="A645" s="35" t="s">
        <v>58</v>
      </c>
      <c r="E645" s="39" t="s">
        <v>3251</v>
      </c>
    </row>
    <row r="646" spans="1:5" ht="114.75">
      <c r="A646" s="35" t="s">
        <v>59</v>
      </c>
      <c r="E646" s="40" t="s">
        <v>3252</v>
      </c>
    </row>
    <row r="647" spans="1:5" ht="12.75">
      <c r="A647" t="s">
        <v>60</v>
      </c>
      <c r="E647" s="39" t="s">
        <v>5</v>
      </c>
    </row>
    <row r="648" spans="1:16" ht="12.75">
      <c r="A648" t="s">
        <v>52</v>
      </c>
      <c s="34" t="s">
        <v>3253</v>
      </c>
      <c s="34" t="s">
        <v>3254</v>
      </c>
      <c s="35" t="s">
        <v>5</v>
      </c>
      <c s="6" t="s">
        <v>3255</v>
      </c>
      <c s="36" t="s">
        <v>73</v>
      </c>
      <c s="37">
        <v>211.578</v>
      </c>
      <c s="36">
        <v>0.0054</v>
      </c>
      <c s="36">
        <f>ROUND(G648*H648,6)</f>
      </c>
      <c r="L648" s="38">
        <v>0</v>
      </c>
      <c s="32">
        <f>ROUND(ROUND(L648,2)*ROUND(G648,3),2)</f>
      </c>
      <c s="36" t="s">
        <v>2446</v>
      </c>
      <c>
        <f>(M648*21)/100</f>
      </c>
      <c t="s">
        <v>27</v>
      </c>
    </row>
    <row r="649" spans="1:5" ht="12.75">
      <c r="A649" s="35" t="s">
        <v>58</v>
      </c>
      <c r="E649" s="39" t="s">
        <v>3255</v>
      </c>
    </row>
    <row r="650" spans="1:5" ht="89.25">
      <c r="A650" s="35" t="s">
        <v>59</v>
      </c>
      <c r="E650" s="40" t="s">
        <v>3256</v>
      </c>
    </row>
    <row r="651" spans="1:5" ht="12.75">
      <c r="A651" t="s">
        <v>60</v>
      </c>
      <c r="E651" s="39" t="s">
        <v>5</v>
      </c>
    </row>
    <row r="652" spans="1:16" ht="25.5">
      <c r="A652" t="s">
        <v>52</v>
      </c>
      <c s="34" t="s">
        <v>3257</v>
      </c>
      <c s="34" t="s">
        <v>3258</v>
      </c>
      <c s="35" t="s">
        <v>5</v>
      </c>
      <c s="6" t="s">
        <v>3259</v>
      </c>
      <c s="36" t="s">
        <v>73</v>
      </c>
      <c s="37">
        <v>598.858</v>
      </c>
      <c s="36">
        <v>0</v>
      </c>
      <c s="36">
        <f>ROUND(G652*H652,6)</f>
      </c>
      <c r="L652" s="38">
        <v>0</v>
      </c>
      <c s="32">
        <f>ROUND(ROUND(L652,2)*ROUND(G652,3),2)</f>
      </c>
      <c s="36" t="s">
        <v>2446</v>
      </c>
      <c>
        <f>(M652*21)/100</f>
      </c>
      <c t="s">
        <v>27</v>
      </c>
    </row>
    <row r="653" spans="1:5" ht="25.5">
      <c r="A653" s="35" t="s">
        <v>58</v>
      </c>
      <c r="E653" s="39" t="s">
        <v>3260</v>
      </c>
    </row>
    <row r="654" spans="1:5" ht="12.75">
      <c r="A654" s="35" t="s">
        <v>59</v>
      </c>
      <c r="E654" s="40" t="s">
        <v>5</v>
      </c>
    </row>
    <row r="655" spans="1:5" ht="12.75">
      <c r="A655" t="s">
        <v>60</v>
      </c>
      <c r="E655" s="39" t="s">
        <v>5</v>
      </c>
    </row>
    <row r="656" spans="1:16" ht="25.5">
      <c r="A656" t="s">
        <v>52</v>
      </c>
      <c s="34" t="s">
        <v>3261</v>
      </c>
      <c s="34" t="s">
        <v>3262</v>
      </c>
      <c s="35" t="s">
        <v>5</v>
      </c>
      <c s="6" t="s">
        <v>3263</v>
      </c>
      <c s="36" t="s">
        <v>73</v>
      </c>
      <c s="37">
        <v>134.84</v>
      </c>
      <c s="36">
        <v>0</v>
      </c>
      <c s="36">
        <f>ROUND(G656*H656,6)</f>
      </c>
      <c r="L656" s="38">
        <v>0</v>
      </c>
      <c s="32">
        <f>ROUND(ROUND(L656,2)*ROUND(G656,3),2)</f>
      </c>
      <c s="36" t="s">
        <v>2446</v>
      </c>
      <c>
        <f>(M656*21)/100</f>
      </c>
      <c t="s">
        <v>27</v>
      </c>
    </row>
    <row r="657" spans="1:5" ht="25.5">
      <c r="A657" s="35" t="s">
        <v>58</v>
      </c>
      <c r="E657" s="39" t="s">
        <v>3264</v>
      </c>
    </row>
    <row r="658" spans="1:5" ht="63.75">
      <c r="A658" s="35" t="s">
        <v>59</v>
      </c>
      <c r="E658" s="40" t="s">
        <v>3265</v>
      </c>
    </row>
    <row r="659" spans="1:5" ht="12.75">
      <c r="A659" t="s">
        <v>60</v>
      </c>
      <c r="E659" s="39" t="s">
        <v>5</v>
      </c>
    </row>
    <row r="660" spans="1:16" ht="25.5">
      <c r="A660" t="s">
        <v>52</v>
      </c>
      <c s="34" t="s">
        <v>3266</v>
      </c>
      <c s="34" t="s">
        <v>3267</v>
      </c>
      <c s="35" t="s">
        <v>5</v>
      </c>
      <c s="6" t="s">
        <v>3268</v>
      </c>
      <c s="36" t="s">
        <v>73</v>
      </c>
      <c s="37">
        <v>384.6</v>
      </c>
      <c s="36">
        <v>0</v>
      </c>
      <c s="36">
        <f>ROUND(G660*H660,6)</f>
      </c>
      <c r="L660" s="38">
        <v>0</v>
      </c>
      <c s="32">
        <f>ROUND(ROUND(L660,2)*ROUND(G660,3),2)</f>
      </c>
      <c s="36" t="s">
        <v>2446</v>
      </c>
      <c>
        <f>(M660*21)/100</f>
      </c>
      <c t="s">
        <v>27</v>
      </c>
    </row>
    <row r="661" spans="1:5" ht="25.5">
      <c r="A661" s="35" t="s">
        <v>58</v>
      </c>
      <c r="E661" s="39" t="s">
        <v>3269</v>
      </c>
    </row>
    <row r="662" spans="1:5" ht="12.75">
      <c r="A662" s="35" t="s">
        <v>59</v>
      </c>
      <c r="E662" s="40" t="s">
        <v>5</v>
      </c>
    </row>
    <row r="663" spans="1:5" ht="25.5">
      <c r="A663" t="s">
        <v>60</v>
      </c>
      <c r="E663" s="39" t="s">
        <v>3270</v>
      </c>
    </row>
    <row r="664" spans="1:16" ht="25.5">
      <c r="A664" t="s">
        <v>52</v>
      </c>
      <c s="34" t="s">
        <v>3271</v>
      </c>
      <c s="34" t="s">
        <v>3272</v>
      </c>
      <c s="35" t="s">
        <v>5</v>
      </c>
      <c s="6" t="s">
        <v>3273</v>
      </c>
      <c s="36" t="s">
        <v>73</v>
      </c>
      <c s="37">
        <v>94.54</v>
      </c>
      <c s="36">
        <v>0.00606</v>
      </c>
      <c s="36">
        <f>ROUND(G664*H664,6)</f>
      </c>
      <c r="L664" s="38">
        <v>0</v>
      </c>
      <c s="32">
        <f>ROUND(ROUND(L664,2)*ROUND(G664,3),2)</f>
      </c>
      <c s="36" t="s">
        <v>2446</v>
      </c>
      <c>
        <f>(M664*21)/100</f>
      </c>
      <c t="s">
        <v>27</v>
      </c>
    </row>
    <row r="665" spans="1:5" ht="25.5">
      <c r="A665" s="35" t="s">
        <v>58</v>
      </c>
      <c r="E665" s="39" t="s">
        <v>3274</v>
      </c>
    </row>
    <row r="666" spans="1:5" ht="12.75">
      <c r="A666" s="35" t="s">
        <v>59</v>
      </c>
      <c r="E666" s="40" t="s">
        <v>5</v>
      </c>
    </row>
    <row r="667" spans="1:5" ht="76.5">
      <c r="A667" t="s">
        <v>60</v>
      </c>
      <c r="E667" s="39" t="s">
        <v>3275</v>
      </c>
    </row>
    <row r="668" spans="1:16" ht="25.5">
      <c r="A668" t="s">
        <v>52</v>
      </c>
      <c s="34" t="s">
        <v>3276</v>
      </c>
      <c s="34" t="s">
        <v>3277</v>
      </c>
      <c s="35" t="s">
        <v>5</v>
      </c>
      <c s="6" t="s">
        <v>3278</v>
      </c>
      <c s="36" t="s">
        <v>73</v>
      </c>
      <c s="37">
        <v>22.38</v>
      </c>
      <c s="36">
        <v>0</v>
      </c>
      <c s="36">
        <f>ROUND(G668*H668,6)</f>
      </c>
      <c r="L668" s="38">
        <v>0</v>
      </c>
      <c s="32">
        <f>ROUND(ROUND(L668,2)*ROUND(G668,3),2)</f>
      </c>
      <c s="36" t="s">
        <v>2446</v>
      </c>
      <c>
        <f>(M668*21)/100</f>
      </c>
      <c t="s">
        <v>27</v>
      </c>
    </row>
    <row r="669" spans="1:5" ht="25.5">
      <c r="A669" s="35" t="s">
        <v>58</v>
      </c>
      <c r="E669" s="39" t="s">
        <v>3279</v>
      </c>
    </row>
    <row r="670" spans="1:5" ht="12.75">
      <c r="A670" s="35" t="s">
        <v>59</v>
      </c>
      <c r="E670" s="40" t="s">
        <v>5</v>
      </c>
    </row>
    <row r="671" spans="1:5" ht="76.5">
      <c r="A671" t="s">
        <v>60</v>
      </c>
      <c r="E671" s="39" t="s">
        <v>3275</v>
      </c>
    </row>
    <row r="672" spans="1:16" ht="12.75">
      <c r="A672" t="s">
        <v>52</v>
      </c>
      <c s="34" t="s">
        <v>3280</v>
      </c>
      <c s="34" t="s">
        <v>3281</v>
      </c>
      <c s="35" t="s">
        <v>5</v>
      </c>
      <c s="6" t="s">
        <v>3282</v>
      </c>
      <c s="36" t="s">
        <v>373</v>
      </c>
      <c s="37">
        <v>7.679</v>
      </c>
      <c s="36">
        <v>0</v>
      </c>
      <c s="36">
        <f>ROUND(G672*H672,6)</f>
      </c>
      <c r="L672" s="38">
        <v>0</v>
      </c>
      <c s="32">
        <f>ROUND(ROUND(L672,2)*ROUND(G672,3),2)</f>
      </c>
      <c s="36" t="s">
        <v>2446</v>
      </c>
      <c>
        <f>(M672*21)/100</f>
      </c>
      <c t="s">
        <v>27</v>
      </c>
    </row>
    <row r="673" spans="1:5" ht="25.5">
      <c r="A673" s="35" t="s">
        <v>58</v>
      </c>
      <c r="E673" s="39" t="s">
        <v>3283</v>
      </c>
    </row>
    <row r="674" spans="1:5" ht="12.75">
      <c r="A674" s="35" t="s">
        <v>59</v>
      </c>
      <c r="E674" s="40" t="s">
        <v>5</v>
      </c>
    </row>
    <row r="675" spans="1:5" ht="12.75">
      <c r="A675" t="s">
        <v>60</v>
      </c>
      <c r="E675" s="39" t="s">
        <v>5</v>
      </c>
    </row>
    <row r="676" spans="1:16" ht="12.75">
      <c r="A676" t="s">
        <v>52</v>
      </c>
      <c s="34" t="s">
        <v>3284</v>
      </c>
      <c s="34" t="s">
        <v>3285</v>
      </c>
      <c s="35" t="s">
        <v>5</v>
      </c>
      <c s="6" t="s">
        <v>3286</v>
      </c>
      <c s="36" t="s">
        <v>373</v>
      </c>
      <c s="37">
        <v>7.679</v>
      </c>
      <c s="36">
        <v>0</v>
      </c>
      <c s="36">
        <f>ROUND(G676*H676,6)</f>
      </c>
      <c r="L676" s="38">
        <v>0</v>
      </c>
      <c s="32">
        <f>ROUND(ROUND(L676,2)*ROUND(G676,3),2)</f>
      </c>
      <c s="36" t="s">
        <v>2446</v>
      </c>
      <c>
        <f>(M676*21)/100</f>
      </c>
      <c t="s">
        <v>27</v>
      </c>
    </row>
    <row r="677" spans="1:5" ht="38.25">
      <c r="A677" s="35" t="s">
        <v>58</v>
      </c>
      <c r="E677" s="39" t="s">
        <v>3287</v>
      </c>
    </row>
    <row r="678" spans="1:5" ht="12.75">
      <c r="A678" s="35" t="s">
        <v>59</v>
      </c>
      <c r="E678" s="40" t="s">
        <v>5</v>
      </c>
    </row>
    <row r="679" spans="1:5" ht="12.75">
      <c r="A679" t="s">
        <v>60</v>
      </c>
      <c r="E679" s="39" t="s">
        <v>5</v>
      </c>
    </row>
    <row r="680" spans="1:13" ht="12.75">
      <c r="A680" t="s">
        <v>49</v>
      </c>
      <c r="C680" s="31" t="s">
        <v>2653</v>
      </c>
      <c r="E680" s="33" t="s">
        <v>2654</v>
      </c>
      <c r="J680" s="32">
        <f>0</f>
      </c>
      <c s="32">
        <f>0</f>
      </c>
      <c s="32">
        <f>0+L681+L685+L689+L693+L697+L701+L705+L709+L713+L717+L721+L725+L729+L733+L737+L741+L745+L749+L753+L757+L761</f>
      </c>
      <c s="32">
        <f>0+M681+M685+M689+M693+M697+M701+M705+M709+M713+M717+M721+M725+M729+M733+M737+M741+M745+M749+M753+M757+M761</f>
      </c>
    </row>
    <row r="681" spans="1:16" ht="12.75">
      <c r="A681" t="s">
        <v>52</v>
      </c>
      <c s="34" t="s">
        <v>3288</v>
      </c>
      <c s="34" t="s">
        <v>3289</v>
      </c>
      <c s="35" t="s">
        <v>5</v>
      </c>
      <c s="6" t="s">
        <v>3290</v>
      </c>
      <c s="36" t="s">
        <v>56</v>
      </c>
      <c s="37">
        <v>14.304</v>
      </c>
      <c s="36">
        <v>0.55</v>
      </c>
      <c s="36">
        <f>ROUND(G681*H681,6)</f>
      </c>
      <c r="L681" s="38">
        <v>0</v>
      </c>
      <c s="32">
        <f>ROUND(ROUND(L681,2)*ROUND(G681,3),2)</f>
      </c>
      <c s="36" t="s">
        <v>3291</v>
      </c>
      <c>
        <f>(M681*21)/100</f>
      </c>
      <c t="s">
        <v>27</v>
      </c>
    </row>
    <row r="682" spans="1:5" ht="12.75">
      <c r="A682" s="35" t="s">
        <v>58</v>
      </c>
      <c r="E682" s="39" t="s">
        <v>3290</v>
      </c>
    </row>
    <row r="683" spans="1:5" ht="63.75">
      <c r="A683" s="35" t="s">
        <v>59</v>
      </c>
      <c r="E683" s="40" t="s">
        <v>3292</v>
      </c>
    </row>
    <row r="684" spans="1:5" ht="12.75">
      <c r="A684" t="s">
        <v>60</v>
      </c>
      <c r="E684" s="39" t="s">
        <v>5</v>
      </c>
    </row>
    <row r="685" spans="1:16" ht="12.75">
      <c r="A685" t="s">
        <v>52</v>
      </c>
      <c s="34" t="s">
        <v>3293</v>
      </c>
      <c s="34" t="s">
        <v>3294</v>
      </c>
      <c s="35" t="s">
        <v>5</v>
      </c>
      <c s="6" t="s">
        <v>3295</v>
      </c>
      <c s="36" t="s">
        <v>56</v>
      </c>
      <c s="37">
        <v>2.127</v>
      </c>
      <c s="36">
        <v>0.55</v>
      </c>
      <c s="36">
        <f>ROUND(G685*H685,6)</f>
      </c>
      <c r="L685" s="38">
        <v>0</v>
      </c>
      <c s="32">
        <f>ROUND(ROUND(L685,2)*ROUND(G685,3),2)</f>
      </c>
      <c s="36" t="s">
        <v>2446</v>
      </c>
      <c>
        <f>(M685*21)/100</f>
      </c>
      <c t="s">
        <v>27</v>
      </c>
    </row>
    <row r="686" spans="1:5" ht="12.75">
      <c r="A686" s="35" t="s">
        <v>58</v>
      </c>
      <c r="E686" s="39" t="s">
        <v>3295</v>
      </c>
    </row>
    <row r="687" spans="1:5" ht="89.25">
      <c r="A687" s="35" t="s">
        <v>59</v>
      </c>
      <c r="E687" s="40" t="s">
        <v>3296</v>
      </c>
    </row>
    <row r="688" spans="1:5" ht="12.75">
      <c r="A688" t="s">
        <v>60</v>
      </c>
      <c r="E688" s="39" t="s">
        <v>5</v>
      </c>
    </row>
    <row r="689" spans="1:16" ht="12.75">
      <c r="A689" t="s">
        <v>52</v>
      </c>
      <c s="34" t="s">
        <v>3297</v>
      </c>
      <c s="34" t="s">
        <v>3294</v>
      </c>
      <c s="35" t="s">
        <v>53</v>
      </c>
      <c s="6" t="s">
        <v>3295</v>
      </c>
      <c s="36" t="s">
        <v>56</v>
      </c>
      <c s="37">
        <v>0.84</v>
      </c>
      <c s="36">
        <v>0.55</v>
      </c>
      <c s="36">
        <f>ROUND(G689*H689,6)</f>
      </c>
      <c r="L689" s="38">
        <v>0</v>
      </c>
      <c s="32">
        <f>ROUND(ROUND(L689,2)*ROUND(G689,3),2)</f>
      </c>
      <c s="36" t="s">
        <v>2446</v>
      </c>
      <c>
        <f>(M689*21)/100</f>
      </c>
      <c t="s">
        <v>27</v>
      </c>
    </row>
    <row r="690" spans="1:5" ht="12.75">
      <c r="A690" s="35" t="s">
        <v>58</v>
      </c>
      <c r="E690" s="39" t="s">
        <v>3295</v>
      </c>
    </row>
    <row r="691" spans="1:5" ht="63.75">
      <c r="A691" s="35" t="s">
        <v>59</v>
      </c>
      <c r="E691" s="40" t="s">
        <v>3298</v>
      </c>
    </row>
    <row r="692" spans="1:5" ht="12.75">
      <c r="A692" t="s">
        <v>60</v>
      </c>
      <c r="E692" s="39" t="s">
        <v>5</v>
      </c>
    </row>
    <row r="693" spans="1:16" ht="12.75">
      <c r="A693" t="s">
        <v>52</v>
      </c>
      <c s="34" t="s">
        <v>3299</v>
      </c>
      <c s="34" t="s">
        <v>3300</v>
      </c>
      <c s="35" t="s">
        <v>5</v>
      </c>
      <c s="6" t="s">
        <v>3301</v>
      </c>
      <c s="36" t="s">
        <v>73</v>
      </c>
      <c s="37">
        <v>74.162</v>
      </c>
      <c s="36">
        <v>0.01372</v>
      </c>
      <c s="36">
        <f>ROUND(G693*H693,6)</f>
      </c>
      <c r="L693" s="38">
        <v>0</v>
      </c>
      <c s="32">
        <f>ROUND(ROUND(L693,2)*ROUND(G693,3),2)</f>
      </c>
      <c s="36" t="s">
        <v>2446</v>
      </c>
      <c>
        <f>(M693*21)/100</f>
      </c>
      <c t="s">
        <v>27</v>
      </c>
    </row>
    <row r="694" spans="1:5" ht="12.75">
      <c r="A694" s="35" t="s">
        <v>58</v>
      </c>
      <c r="E694" s="39" t="s">
        <v>3301</v>
      </c>
    </row>
    <row r="695" spans="1:5" ht="12.75">
      <c r="A695" s="35" t="s">
        <v>59</v>
      </c>
      <c r="E695" s="40" t="s">
        <v>5</v>
      </c>
    </row>
    <row r="696" spans="1:5" ht="12.75">
      <c r="A696" t="s">
        <v>60</v>
      </c>
      <c r="E696" s="39" t="s">
        <v>5</v>
      </c>
    </row>
    <row r="697" spans="1:16" ht="12.75">
      <c r="A697" t="s">
        <v>52</v>
      </c>
      <c s="34" t="s">
        <v>3302</v>
      </c>
      <c s="34" t="s">
        <v>3303</v>
      </c>
      <c s="35" t="s">
        <v>5</v>
      </c>
      <c s="6" t="s">
        <v>3304</v>
      </c>
      <c s="36" t="s">
        <v>73</v>
      </c>
      <c s="37">
        <v>280.115</v>
      </c>
      <c s="36">
        <v>0.00931</v>
      </c>
      <c s="36">
        <f>ROUND(G697*H697,6)</f>
      </c>
      <c r="L697" s="38">
        <v>0</v>
      </c>
      <c s="32">
        <f>ROUND(ROUND(L697,2)*ROUND(G697,3),2)</f>
      </c>
      <c s="36" t="s">
        <v>350</v>
      </c>
      <c>
        <f>(M697*21)/100</f>
      </c>
      <c t="s">
        <v>27</v>
      </c>
    </row>
    <row r="698" spans="1:5" ht="12.75">
      <c r="A698" s="35" t="s">
        <v>58</v>
      </c>
      <c r="E698" s="39" t="s">
        <v>3305</v>
      </c>
    </row>
    <row r="699" spans="1:5" ht="12.75">
      <c r="A699" s="35" t="s">
        <v>59</v>
      </c>
      <c r="E699" s="40" t="s">
        <v>5</v>
      </c>
    </row>
    <row r="700" spans="1:5" ht="12.75">
      <c r="A700" t="s">
        <v>60</v>
      </c>
      <c r="E700" s="39" t="s">
        <v>5</v>
      </c>
    </row>
    <row r="701" spans="1:16" ht="12.75">
      <c r="A701" t="s">
        <v>52</v>
      </c>
      <c s="34" t="s">
        <v>3306</v>
      </c>
      <c s="34" t="s">
        <v>3307</v>
      </c>
      <c s="35" t="s">
        <v>5</v>
      </c>
      <c s="6" t="s">
        <v>3308</v>
      </c>
      <c s="36" t="s">
        <v>3309</v>
      </c>
      <c s="37">
        <v>1</v>
      </c>
      <c s="36">
        <v>0</v>
      </c>
      <c s="36">
        <f>ROUND(G701*H701,6)</f>
      </c>
      <c r="L701" s="38">
        <v>0</v>
      </c>
      <c s="32">
        <f>ROUND(ROUND(L701,2)*ROUND(G701,3),2)</f>
      </c>
      <c s="36" t="s">
        <v>350</v>
      </c>
      <c>
        <f>(M701*21)/100</f>
      </c>
      <c t="s">
        <v>27</v>
      </c>
    </row>
    <row r="702" spans="1:5" ht="12.75">
      <c r="A702" s="35" t="s">
        <v>58</v>
      </c>
      <c r="E702" s="39" t="s">
        <v>3308</v>
      </c>
    </row>
    <row r="703" spans="1:5" ht="12.75">
      <c r="A703" s="35" t="s">
        <v>59</v>
      </c>
      <c r="E703" s="40" t="s">
        <v>5</v>
      </c>
    </row>
    <row r="704" spans="1:5" ht="12.75">
      <c r="A704" t="s">
        <v>60</v>
      </c>
      <c r="E704" s="39" t="s">
        <v>5</v>
      </c>
    </row>
    <row r="705" spans="1:16" ht="12.75">
      <c r="A705" t="s">
        <v>52</v>
      </c>
      <c s="34" t="s">
        <v>3310</v>
      </c>
      <c s="34" t="s">
        <v>3311</v>
      </c>
      <c s="35" t="s">
        <v>5</v>
      </c>
      <c s="6" t="s">
        <v>3312</v>
      </c>
      <c s="36" t="s">
        <v>3309</v>
      </c>
      <c s="37">
        <v>1</v>
      </c>
      <c s="36">
        <v>0</v>
      </c>
      <c s="36">
        <f>ROUND(G705*H705,6)</f>
      </c>
      <c r="L705" s="38">
        <v>0</v>
      </c>
      <c s="32">
        <f>ROUND(ROUND(L705,2)*ROUND(G705,3),2)</f>
      </c>
      <c s="36" t="s">
        <v>350</v>
      </c>
      <c>
        <f>(M705*21)/100</f>
      </c>
      <c t="s">
        <v>27</v>
      </c>
    </row>
    <row r="706" spans="1:5" ht="12.75">
      <c r="A706" s="35" t="s">
        <v>58</v>
      </c>
      <c r="E706" s="39" t="s">
        <v>3312</v>
      </c>
    </row>
    <row r="707" spans="1:5" ht="12.75">
      <c r="A707" s="35" t="s">
        <v>59</v>
      </c>
      <c r="E707" s="40" t="s">
        <v>5</v>
      </c>
    </row>
    <row r="708" spans="1:5" ht="12.75">
      <c r="A708" t="s">
        <v>60</v>
      </c>
      <c r="E708" s="39" t="s">
        <v>5</v>
      </c>
    </row>
    <row r="709" spans="1:16" ht="12.75">
      <c r="A709" t="s">
        <v>52</v>
      </c>
      <c s="34" t="s">
        <v>3313</v>
      </c>
      <c s="34" t="s">
        <v>3314</v>
      </c>
      <c s="35" t="s">
        <v>5</v>
      </c>
      <c s="6" t="s">
        <v>3315</v>
      </c>
      <c s="36" t="s">
        <v>85</v>
      </c>
      <c s="37">
        <v>14</v>
      </c>
      <c s="36">
        <v>0</v>
      </c>
      <c s="36">
        <f>ROUND(G709*H709,6)</f>
      </c>
      <c r="L709" s="38">
        <v>0</v>
      </c>
      <c s="32">
        <f>ROUND(ROUND(L709,2)*ROUND(G709,3),2)</f>
      </c>
      <c s="36" t="s">
        <v>350</v>
      </c>
      <c>
        <f>(M709*21)/100</f>
      </c>
      <c t="s">
        <v>27</v>
      </c>
    </row>
    <row r="710" spans="1:5" ht="12.75">
      <c r="A710" s="35" t="s">
        <v>58</v>
      </c>
      <c r="E710" s="39" t="s">
        <v>3315</v>
      </c>
    </row>
    <row r="711" spans="1:5" ht="12.75">
      <c r="A711" s="35" t="s">
        <v>59</v>
      </c>
      <c r="E711" s="40" t="s">
        <v>5</v>
      </c>
    </row>
    <row r="712" spans="1:5" ht="12.75">
      <c r="A712" t="s">
        <v>60</v>
      </c>
      <c r="E712" s="39" t="s">
        <v>5</v>
      </c>
    </row>
    <row r="713" spans="1:16" ht="12.75">
      <c r="A713" t="s">
        <v>52</v>
      </c>
      <c s="34" t="s">
        <v>3316</v>
      </c>
      <c s="34" t="s">
        <v>3317</v>
      </c>
      <c s="35" t="s">
        <v>5</v>
      </c>
      <c s="6" t="s">
        <v>3318</v>
      </c>
      <c s="36" t="s">
        <v>85</v>
      </c>
      <c s="37">
        <v>7</v>
      </c>
      <c s="36">
        <v>0</v>
      </c>
      <c s="36">
        <f>ROUND(G713*H713,6)</f>
      </c>
      <c r="L713" s="38">
        <v>0</v>
      </c>
      <c s="32">
        <f>ROUND(ROUND(L713,2)*ROUND(G713,3),2)</f>
      </c>
      <c s="36" t="s">
        <v>350</v>
      </c>
      <c>
        <f>(M713*21)/100</f>
      </c>
      <c t="s">
        <v>27</v>
      </c>
    </row>
    <row r="714" spans="1:5" ht="12.75">
      <c r="A714" s="35" t="s">
        <v>58</v>
      </c>
      <c r="E714" s="39" t="s">
        <v>3318</v>
      </c>
    </row>
    <row r="715" spans="1:5" ht="12.75">
      <c r="A715" s="35" t="s">
        <v>59</v>
      </c>
      <c r="E715" s="40" t="s">
        <v>5</v>
      </c>
    </row>
    <row r="716" spans="1:5" ht="12.75">
      <c r="A716" t="s">
        <v>60</v>
      </c>
      <c r="E716" s="39" t="s">
        <v>5</v>
      </c>
    </row>
    <row r="717" spans="1:16" ht="12.75">
      <c r="A717" t="s">
        <v>52</v>
      </c>
      <c s="34" t="s">
        <v>3319</v>
      </c>
      <c s="34" t="s">
        <v>3320</v>
      </c>
      <c s="35" t="s">
        <v>5</v>
      </c>
      <c s="6" t="s">
        <v>3321</v>
      </c>
      <c s="36" t="s">
        <v>85</v>
      </c>
      <c s="37">
        <v>18</v>
      </c>
      <c s="36">
        <v>0</v>
      </c>
      <c s="36">
        <f>ROUND(G717*H717,6)</f>
      </c>
      <c r="L717" s="38">
        <v>0</v>
      </c>
      <c s="32">
        <f>ROUND(ROUND(L717,2)*ROUND(G717,3),2)</f>
      </c>
      <c s="36" t="s">
        <v>350</v>
      </c>
      <c>
        <f>(M717*21)/100</f>
      </c>
      <c t="s">
        <v>27</v>
      </c>
    </row>
    <row r="718" spans="1:5" ht="12.75">
      <c r="A718" s="35" t="s">
        <v>58</v>
      </c>
      <c r="E718" s="39" t="s">
        <v>3321</v>
      </c>
    </row>
    <row r="719" spans="1:5" ht="12.75">
      <c r="A719" s="35" t="s">
        <v>59</v>
      </c>
      <c r="E719" s="40" t="s">
        <v>5</v>
      </c>
    </row>
    <row r="720" spans="1:5" ht="12.75">
      <c r="A720" t="s">
        <v>60</v>
      </c>
      <c r="E720" s="39" t="s">
        <v>5</v>
      </c>
    </row>
    <row r="721" spans="1:16" ht="25.5">
      <c r="A721" t="s">
        <v>52</v>
      </c>
      <c s="34" t="s">
        <v>3322</v>
      </c>
      <c s="34" t="s">
        <v>3323</v>
      </c>
      <c s="35" t="s">
        <v>5</v>
      </c>
      <c s="6" t="s">
        <v>3324</v>
      </c>
      <c s="36" t="s">
        <v>73</v>
      </c>
      <c s="37">
        <v>805.726</v>
      </c>
      <c s="36">
        <v>0.01438</v>
      </c>
      <c s="36">
        <f>ROUND(G721*H721,6)</f>
      </c>
      <c r="L721" s="38">
        <v>0</v>
      </c>
      <c s="32">
        <f>ROUND(ROUND(L721,2)*ROUND(G721,3),2)</f>
      </c>
      <c s="36" t="s">
        <v>2446</v>
      </c>
      <c>
        <f>(M721*21)/100</f>
      </c>
      <c t="s">
        <v>27</v>
      </c>
    </row>
    <row r="722" spans="1:5" ht="38.25">
      <c r="A722" s="35" t="s">
        <v>58</v>
      </c>
      <c r="E722" s="39" t="s">
        <v>3325</v>
      </c>
    </row>
    <row r="723" spans="1:5" ht="76.5">
      <c r="A723" s="35" t="s">
        <v>59</v>
      </c>
      <c r="E723" s="40" t="s">
        <v>3326</v>
      </c>
    </row>
    <row r="724" spans="1:5" ht="12.75">
      <c r="A724" t="s">
        <v>60</v>
      </c>
      <c r="E724" s="39" t="s">
        <v>5</v>
      </c>
    </row>
    <row r="725" spans="1:16" ht="25.5">
      <c r="A725" t="s">
        <v>52</v>
      </c>
      <c s="34" t="s">
        <v>3327</v>
      </c>
      <c s="34" t="s">
        <v>3328</v>
      </c>
      <c s="35" t="s">
        <v>5</v>
      </c>
      <c s="6" t="s">
        <v>3329</v>
      </c>
      <c s="36" t="s">
        <v>73</v>
      </c>
      <c s="37">
        <v>591.076</v>
      </c>
      <c s="36">
        <v>0</v>
      </c>
      <c s="36">
        <f>ROUND(G725*H725,6)</f>
      </c>
      <c r="L725" s="38">
        <v>0</v>
      </c>
      <c s="32">
        <f>ROUND(ROUND(L725,2)*ROUND(G725,3),2)</f>
      </c>
      <c s="36" t="s">
        <v>2446</v>
      </c>
      <c>
        <f>(M725*21)/100</f>
      </c>
      <c t="s">
        <v>27</v>
      </c>
    </row>
    <row r="726" spans="1:5" ht="25.5">
      <c r="A726" s="35" t="s">
        <v>58</v>
      </c>
      <c r="E726" s="39" t="s">
        <v>3330</v>
      </c>
    </row>
    <row r="727" spans="1:5" ht="51">
      <c r="A727" s="35" t="s">
        <v>59</v>
      </c>
      <c r="E727" s="40" t="s">
        <v>3331</v>
      </c>
    </row>
    <row r="728" spans="1:5" ht="12.75">
      <c r="A728" t="s">
        <v>60</v>
      </c>
      <c r="E728" s="39" t="s">
        <v>5</v>
      </c>
    </row>
    <row r="729" spans="1:16" ht="12.75">
      <c r="A729" t="s">
        <v>52</v>
      </c>
      <c s="34" t="s">
        <v>3332</v>
      </c>
      <c s="34" t="s">
        <v>3333</v>
      </c>
      <c s="35" t="s">
        <v>5</v>
      </c>
      <c s="6" t="s">
        <v>3334</v>
      </c>
      <c s="36" t="s">
        <v>80</v>
      </c>
      <c s="37">
        <v>805.726</v>
      </c>
      <c s="36">
        <v>2E-05</v>
      </c>
      <c s="36">
        <f>ROUND(G729*H729,6)</f>
      </c>
      <c r="L729" s="38">
        <v>0</v>
      </c>
      <c s="32">
        <f>ROUND(ROUND(L729,2)*ROUND(G729,3),2)</f>
      </c>
      <c s="36" t="s">
        <v>2446</v>
      </c>
      <c>
        <f>(M729*21)/100</f>
      </c>
      <c t="s">
        <v>27</v>
      </c>
    </row>
    <row r="730" spans="1:5" ht="12.75">
      <c r="A730" s="35" t="s">
        <v>58</v>
      </c>
      <c r="E730" s="39" t="s">
        <v>3335</v>
      </c>
    </row>
    <row r="731" spans="1:5" ht="76.5">
      <c r="A731" s="35" t="s">
        <v>59</v>
      </c>
      <c r="E731" s="40" t="s">
        <v>3336</v>
      </c>
    </row>
    <row r="732" spans="1:5" ht="12.75">
      <c r="A732" t="s">
        <v>60</v>
      </c>
      <c r="E732" s="39" t="s">
        <v>5</v>
      </c>
    </row>
    <row r="733" spans="1:16" ht="12.75">
      <c r="A733" t="s">
        <v>52</v>
      </c>
      <c s="34" t="s">
        <v>3337</v>
      </c>
      <c s="34" t="s">
        <v>3338</v>
      </c>
      <c s="35" t="s">
        <v>5</v>
      </c>
      <c s="6" t="s">
        <v>3339</v>
      </c>
      <c s="36" t="s">
        <v>56</v>
      </c>
      <c s="37">
        <v>14.938</v>
      </c>
      <c s="36">
        <v>0.02337</v>
      </c>
      <c s="36">
        <f>ROUND(G733*H733,6)</f>
      </c>
      <c r="L733" s="38">
        <v>0</v>
      </c>
      <c s="32">
        <f>ROUND(ROUND(L733,2)*ROUND(G733,3),2)</f>
      </c>
      <c s="36" t="s">
        <v>2446</v>
      </c>
      <c>
        <f>(M733*21)/100</f>
      </c>
      <c t="s">
        <v>27</v>
      </c>
    </row>
    <row r="734" spans="1:5" ht="25.5">
      <c r="A734" s="35" t="s">
        <v>58</v>
      </c>
      <c r="E734" s="39" t="s">
        <v>3340</v>
      </c>
    </row>
    <row r="735" spans="1:5" ht="12.75">
      <c r="A735" s="35" t="s">
        <v>59</v>
      </c>
      <c r="E735" s="40" t="s">
        <v>5</v>
      </c>
    </row>
    <row r="736" spans="1:5" ht="12.75">
      <c r="A736" t="s">
        <v>60</v>
      </c>
      <c r="E736" s="39" t="s">
        <v>5</v>
      </c>
    </row>
    <row r="737" spans="1:16" ht="12.75">
      <c r="A737" t="s">
        <v>52</v>
      </c>
      <c s="34" t="s">
        <v>3341</v>
      </c>
      <c s="34" t="s">
        <v>3342</v>
      </c>
      <c s="35" t="s">
        <v>5</v>
      </c>
      <c s="6" t="s">
        <v>3343</v>
      </c>
      <c s="36" t="s">
        <v>80</v>
      </c>
      <c s="37">
        <v>509.3</v>
      </c>
      <c s="36">
        <v>1E-05</v>
      </c>
      <c s="36">
        <f>ROUND(G737*H737,6)</f>
      </c>
      <c r="L737" s="38">
        <v>0</v>
      </c>
      <c s="32">
        <f>ROUND(ROUND(L737,2)*ROUND(G737,3),2)</f>
      </c>
      <c s="36" t="s">
        <v>2446</v>
      </c>
      <c>
        <f>(M737*21)/100</f>
      </c>
      <c t="s">
        <v>27</v>
      </c>
    </row>
    <row r="738" spans="1:5" ht="12.75">
      <c r="A738" s="35" t="s">
        <v>58</v>
      </c>
      <c r="E738" s="39" t="s">
        <v>3344</v>
      </c>
    </row>
    <row r="739" spans="1:5" ht="51">
      <c r="A739" s="35" t="s">
        <v>59</v>
      </c>
      <c r="E739" s="40" t="s">
        <v>3345</v>
      </c>
    </row>
    <row r="740" spans="1:5" ht="12.75">
      <c r="A740" t="s">
        <v>60</v>
      </c>
      <c r="E740" s="39" t="s">
        <v>5</v>
      </c>
    </row>
    <row r="741" spans="1:16" ht="12.75">
      <c r="A741" t="s">
        <v>52</v>
      </c>
      <c s="34" t="s">
        <v>3346</v>
      </c>
      <c s="34" t="s">
        <v>3347</v>
      </c>
      <c s="35" t="s">
        <v>5</v>
      </c>
      <c s="6" t="s">
        <v>3348</v>
      </c>
      <c s="36" t="s">
        <v>73</v>
      </c>
      <c s="37">
        <v>44.76</v>
      </c>
      <c s="36">
        <v>0.01343</v>
      </c>
      <c s="36">
        <f>ROUND(G741*H741,6)</f>
      </c>
      <c r="L741" s="38">
        <v>0</v>
      </c>
      <c s="32">
        <f>ROUND(ROUND(L741,2)*ROUND(G741,3),2)</f>
      </c>
      <c s="36" t="s">
        <v>2446</v>
      </c>
      <c>
        <f>(M741*21)/100</f>
      </c>
      <c t="s">
        <v>27</v>
      </c>
    </row>
    <row r="742" spans="1:5" ht="25.5">
      <c r="A742" s="35" t="s">
        <v>58</v>
      </c>
      <c r="E742" s="39" t="s">
        <v>3349</v>
      </c>
    </row>
    <row r="743" spans="1:5" ht="89.25">
      <c r="A743" s="35" t="s">
        <v>59</v>
      </c>
      <c r="E743" s="40" t="s">
        <v>3350</v>
      </c>
    </row>
    <row r="744" spans="1:5" ht="178.5">
      <c r="A744" t="s">
        <v>60</v>
      </c>
      <c r="E744" s="39" t="s">
        <v>3351</v>
      </c>
    </row>
    <row r="745" spans="1:16" ht="25.5">
      <c r="A745" t="s">
        <v>52</v>
      </c>
      <c s="34" t="s">
        <v>3352</v>
      </c>
      <c s="34" t="s">
        <v>3353</v>
      </c>
      <c s="35" t="s">
        <v>5</v>
      </c>
      <c s="6" t="s">
        <v>3354</v>
      </c>
      <c s="36" t="s">
        <v>73</v>
      </c>
      <c s="37">
        <v>67.42</v>
      </c>
      <c s="36">
        <v>0.01956</v>
      </c>
      <c s="36">
        <f>ROUND(G745*H745,6)</f>
      </c>
      <c r="L745" s="38">
        <v>0</v>
      </c>
      <c s="32">
        <f>ROUND(ROUND(L745,2)*ROUND(G745,3),2)</f>
      </c>
      <c s="36" t="s">
        <v>2446</v>
      </c>
      <c>
        <f>(M745*21)/100</f>
      </c>
      <c t="s">
        <v>27</v>
      </c>
    </row>
    <row r="746" spans="1:5" ht="25.5">
      <c r="A746" s="35" t="s">
        <v>58</v>
      </c>
      <c r="E746" s="39" t="s">
        <v>3355</v>
      </c>
    </row>
    <row r="747" spans="1:5" ht="63.75">
      <c r="A747" s="35" t="s">
        <v>59</v>
      </c>
      <c r="E747" s="40" t="s">
        <v>3356</v>
      </c>
    </row>
    <row r="748" spans="1:5" ht="12.75">
      <c r="A748" t="s">
        <v>60</v>
      </c>
      <c r="E748" s="39" t="s">
        <v>5</v>
      </c>
    </row>
    <row r="749" spans="1:16" ht="12.75">
      <c r="A749" t="s">
        <v>52</v>
      </c>
      <c s="34" t="s">
        <v>3357</v>
      </c>
      <c s="34" t="s">
        <v>3358</v>
      </c>
      <c s="35" t="s">
        <v>5</v>
      </c>
      <c s="6" t="s">
        <v>3359</v>
      </c>
      <c s="36" t="s">
        <v>73</v>
      </c>
      <c s="37">
        <v>67.42</v>
      </c>
      <c s="36">
        <v>0</v>
      </c>
      <c s="36">
        <f>ROUND(G749*H749,6)</f>
      </c>
      <c r="L749" s="38">
        <v>0</v>
      </c>
      <c s="32">
        <f>ROUND(ROUND(L749,2)*ROUND(G749,3),2)</f>
      </c>
      <c s="36" t="s">
        <v>2446</v>
      </c>
      <c>
        <f>(M749*21)/100</f>
      </c>
      <c t="s">
        <v>27</v>
      </c>
    </row>
    <row r="750" spans="1:5" ht="12.75">
      <c r="A750" s="35" t="s">
        <v>58</v>
      </c>
      <c r="E750" s="39" t="s">
        <v>3360</v>
      </c>
    </row>
    <row r="751" spans="1:5" ht="76.5">
      <c r="A751" s="35" t="s">
        <v>59</v>
      </c>
      <c r="E751" s="40" t="s">
        <v>3361</v>
      </c>
    </row>
    <row r="752" spans="1:5" ht="12.75">
      <c r="A752" t="s">
        <v>60</v>
      </c>
      <c r="E752" s="39" t="s">
        <v>5</v>
      </c>
    </row>
    <row r="753" spans="1:16" ht="12.75">
      <c r="A753" t="s">
        <v>52</v>
      </c>
      <c s="34" t="s">
        <v>3362</v>
      </c>
      <c s="34" t="s">
        <v>3363</v>
      </c>
      <c s="35" t="s">
        <v>5</v>
      </c>
      <c s="6" t="s">
        <v>3364</v>
      </c>
      <c s="36" t="s">
        <v>73</v>
      </c>
      <c s="37">
        <v>254.65</v>
      </c>
      <c s="36">
        <v>0</v>
      </c>
      <c s="36">
        <f>ROUND(G753*H753,6)</f>
      </c>
      <c r="L753" s="38">
        <v>0</v>
      </c>
      <c s="32">
        <f>ROUND(ROUND(L753,2)*ROUND(G753,3),2)</f>
      </c>
      <c s="36" t="s">
        <v>2446</v>
      </c>
      <c>
        <f>(M753*21)/100</f>
      </c>
      <c t="s">
        <v>27</v>
      </c>
    </row>
    <row r="754" spans="1:5" ht="12.75">
      <c r="A754" s="35" t="s">
        <v>58</v>
      </c>
      <c r="E754" s="39" t="s">
        <v>3365</v>
      </c>
    </row>
    <row r="755" spans="1:5" ht="51">
      <c r="A755" s="35" t="s">
        <v>59</v>
      </c>
      <c r="E755" s="40" t="s">
        <v>3366</v>
      </c>
    </row>
    <row r="756" spans="1:5" ht="12.75">
      <c r="A756" t="s">
        <v>60</v>
      </c>
      <c r="E756" s="39" t="s">
        <v>5</v>
      </c>
    </row>
    <row r="757" spans="1:16" ht="12.75">
      <c r="A757" t="s">
        <v>52</v>
      </c>
      <c s="34" t="s">
        <v>3367</v>
      </c>
      <c s="34" t="s">
        <v>3368</v>
      </c>
      <c s="35" t="s">
        <v>5</v>
      </c>
      <c s="6" t="s">
        <v>3369</v>
      </c>
      <c s="36" t="s">
        <v>373</v>
      </c>
      <c s="37">
        <v>27.001</v>
      </c>
      <c s="36">
        <v>0</v>
      </c>
      <c s="36">
        <f>ROUND(G757*H757,6)</f>
      </c>
      <c r="L757" s="38">
        <v>0</v>
      </c>
      <c s="32">
        <f>ROUND(ROUND(L757,2)*ROUND(G757,3),2)</f>
      </c>
      <c s="36" t="s">
        <v>2446</v>
      </c>
      <c>
        <f>(M757*21)/100</f>
      </c>
      <c t="s">
        <v>27</v>
      </c>
    </row>
    <row r="758" spans="1:5" ht="25.5">
      <c r="A758" s="35" t="s">
        <v>58</v>
      </c>
      <c r="E758" s="39" t="s">
        <v>3370</v>
      </c>
    </row>
    <row r="759" spans="1:5" ht="12.75">
      <c r="A759" s="35" t="s">
        <v>59</v>
      </c>
      <c r="E759" s="40" t="s">
        <v>5</v>
      </c>
    </row>
    <row r="760" spans="1:5" ht="12.75">
      <c r="A760" t="s">
        <v>60</v>
      </c>
      <c r="E760" s="39" t="s">
        <v>5</v>
      </c>
    </row>
    <row r="761" spans="1:16" ht="12.75">
      <c r="A761" t="s">
        <v>52</v>
      </c>
      <c s="34" t="s">
        <v>3371</v>
      </c>
      <c s="34" t="s">
        <v>3372</v>
      </c>
      <c s="35" t="s">
        <v>5</v>
      </c>
      <c s="6" t="s">
        <v>3373</v>
      </c>
      <c s="36" t="s">
        <v>373</v>
      </c>
      <c s="37">
        <v>27.001</v>
      </c>
      <c s="36">
        <v>0</v>
      </c>
      <c s="36">
        <f>ROUND(G761*H761,6)</f>
      </c>
      <c r="L761" s="38">
        <v>0</v>
      </c>
      <c s="32">
        <f>ROUND(ROUND(L761,2)*ROUND(G761,3),2)</f>
      </c>
      <c s="36" t="s">
        <v>2446</v>
      </c>
      <c>
        <f>(M761*21)/100</f>
      </c>
      <c t="s">
        <v>27</v>
      </c>
    </row>
    <row r="762" spans="1:5" ht="38.25">
      <c r="A762" s="35" t="s">
        <v>58</v>
      </c>
      <c r="E762" s="39" t="s">
        <v>3374</v>
      </c>
    </row>
    <row r="763" spans="1:5" ht="12.75">
      <c r="A763" s="35" t="s">
        <v>59</v>
      </c>
      <c r="E763" s="40" t="s">
        <v>5</v>
      </c>
    </row>
    <row r="764" spans="1:5" ht="12.75">
      <c r="A764" t="s">
        <v>60</v>
      </c>
      <c r="E764" s="39" t="s">
        <v>5</v>
      </c>
    </row>
    <row r="765" spans="1:13" ht="12.75">
      <c r="A765" t="s">
        <v>49</v>
      </c>
      <c r="C765" s="31" t="s">
        <v>2662</v>
      </c>
      <c r="E765" s="33" t="s">
        <v>2663</v>
      </c>
      <c r="J765" s="32">
        <f>0</f>
      </c>
      <c s="32">
        <f>0</f>
      </c>
      <c s="32">
        <f>0+L766+L770+L774+L778+L782+L786+L790+L794+L798+L802+L806+L810</f>
      </c>
      <c s="32">
        <f>0+M766+M770+M774+M778+M782+M786+M790+M794+M798+M802+M806+M810</f>
      </c>
    </row>
    <row r="766" spans="1:16" ht="12.75">
      <c r="A766" t="s">
        <v>52</v>
      </c>
      <c s="34" t="s">
        <v>3375</v>
      </c>
      <c s="34" t="s">
        <v>3376</v>
      </c>
      <c s="35" t="s">
        <v>5</v>
      </c>
      <c s="6" t="s">
        <v>3377</v>
      </c>
      <c s="36" t="s">
        <v>73</v>
      </c>
      <c s="37">
        <v>201.344</v>
      </c>
      <c s="36">
        <v>0.0022</v>
      </c>
      <c s="36">
        <f>ROUND(G766*H766,6)</f>
      </c>
      <c r="L766" s="38">
        <v>0</v>
      </c>
      <c s="32">
        <f>ROUND(ROUND(L766,2)*ROUND(G766,3),2)</f>
      </c>
      <c s="36" t="s">
        <v>2446</v>
      </c>
      <c>
        <f>(M766*21)/100</f>
      </c>
      <c t="s">
        <v>27</v>
      </c>
    </row>
    <row r="767" spans="1:5" ht="12.75">
      <c r="A767" s="35" t="s">
        <v>58</v>
      </c>
      <c r="E767" s="39" t="s">
        <v>3377</v>
      </c>
    </row>
    <row r="768" spans="1:5" ht="12.75">
      <c r="A768" s="35" t="s">
        <v>59</v>
      </c>
      <c r="E768" s="40" t="s">
        <v>5</v>
      </c>
    </row>
    <row r="769" spans="1:5" ht="12.75">
      <c r="A769" t="s">
        <v>60</v>
      </c>
      <c r="E769" s="39" t="s">
        <v>5</v>
      </c>
    </row>
    <row r="770" spans="1:16" ht="25.5">
      <c r="A770" t="s">
        <v>52</v>
      </c>
      <c s="34" t="s">
        <v>3378</v>
      </c>
      <c s="34" t="s">
        <v>3379</v>
      </c>
      <c s="35" t="s">
        <v>5</v>
      </c>
      <c s="6" t="s">
        <v>3380</v>
      </c>
      <c s="36" t="s">
        <v>73</v>
      </c>
      <c s="37">
        <v>22.878</v>
      </c>
      <c s="36">
        <v>0.02551</v>
      </c>
      <c s="36">
        <f>ROUND(G770*H770,6)</f>
      </c>
      <c r="L770" s="38">
        <v>0</v>
      </c>
      <c s="32">
        <f>ROUND(ROUND(L770,2)*ROUND(G770,3),2)</f>
      </c>
      <c s="36" t="s">
        <v>2446</v>
      </c>
      <c>
        <f>(M770*21)/100</f>
      </c>
      <c t="s">
        <v>27</v>
      </c>
    </row>
    <row r="771" spans="1:5" ht="38.25">
      <c r="A771" s="35" t="s">
        <v>58</v>
      </c>
      <c r="E771" s="39" t="s">
        <v>3381</v>
      </c>
    </row>
    <row r="772" spans="1:5" ht="76.5">
      <c r="A772" s="35" t="s">
        <v>59</v>
      </c>
      <c r="E772" s="40" t="s">
        <v>3382</v>
      </c>
    </row>
    <row r="773" spans="1:5" ht="140.25">
      <c r="A773" t="s">
        <v>60</v>
      </c>
      <c r="E773" s="39" t="s">
        <v>3383</v>
      </c>
    </row>
    <row r="774" spans="1:16" ht="25.5">
      <c r="A774" t="s">
        <v>52</v>
      </c>
      <c s="34" t="s">
        <v>3384</v>
      </c>
      <c s="34" t="s">
        <v>3385</v>
      </c>
      <c s="35" t="s">
        <v>5</v>
      </c>
      <c s="6" t="s">
        <v>3386</v>
      </c>
      <c s="36" t="s">
        <v>73</v>
      </c>
      <c s="37">
        <v>14.748</v>
      </c>
      <c s="36">
        <v>0.02618</v>
      </c>
      <c s="36">
        <f>ROUND(G774*H774,6)</f>
      </c>
      <c r="L774" s="38">
        <v>0</v>
      </c>
      <c s="32">
        <f>ROUND(ROUND(L774,2)*ROUND(G774,3),2)</f>
      </c>
      <c s="36" t="s">
        <v>2446</v>
      </c>
      <c>
        <f>(M774*21)/100</f>
      </c>
      <c t="s">
        <v>27</v>
      </c>
    </row>
    <row r="775" spans="1:5" ht="38.25">
      <c r="A775" s="35" t="s">
        <v>58</v>
      </c>
      <c r="E775" s="39" t="s">
        <v>3387</v>
      </c>
    </row>
    <row r="776" spans="1:5" ht="76.5">
      <c r="A776" s="35" t="s">
        <v>59</v>
      </c>
      <c r="E776" s="40" t="s">
        <v>3388</v>
      </c>
    </row>
    <row r="777" spans="1:5" ht="140.25">
      <c r="A777" t="s">
        <v>60</v>
      </c>
      <c r="E777" s="39" t="s">
        <v>3383</v>
      </c>
    </row>
    <row r="778" spans="1:16" ht="12.75">
      <c r="A778" t="s">
        <v>52</v>
      </c>
      <c s="34" t="s">
        <v>3389</v>
      </c>
      <c s="34" t="s">
        <v>3390</v>
      </c>
      <c s="35" t="s">
        <v>5</v>
      </c>
      <c s="6" t="s">
        <v>3391</v>
      </c>
      <c s="36" t="s">
        <v>73</v>
      </c>
      <c s="37">
        <v>26.939</v>
      </c>
      <c s="36">
        <v>0.02308</v>
      </c>
      <c s="36">
        <f>ROUND(G778*H778,6)</f>
      </c>
      <c r="L778" s="38">
        <v>0</v>
      </c>
      <c s="32">
        <f>ROUND(ROUND(L778,2)*ROUND(G778,3),2)</f>
      </c>
      <c s="36" t="s">
        <v>2446</v>
      </c>
      <c>
        <f>(M778*21)/100</f>
      </c>
      <c t="s">
        <v>27</v>
      </c>
    </row>
    <row r="779" spans="1:5" ht="38.25">
      <c r="A779" s="35" t="s">
        <v>58</v>
      </c>
      <c r="E779" s="39" t="s">
        <v>3392</v>
      </c>
    </row>
    <row r="780" spans="1:5" ht="76.5">
      <c r="A780" s="35" t="s">
        <v>59</v>
      </c>
      <c r="E780" s="40" t="s">
        <v>3393</v>
      </c>
    </row>
    <row r="781" spans="1:5" ht="140.25">
      <c r="A781" t="s">
        <v>60</v>
      </c>
      <c r="E781" s="39" t="s">
        <v>3383</v>
      </c>
    </row>
    <row r="782" spans="1:16" ht="25.5">
      <c r="A782" t="s">
        <v>52</v>
      </c>
      <c s="34" t="s">
        <v>3394</v>
      </c>
      <c s="34" t="s">
        <v>3395</v>
      </c>
      <c s="35" t="s">
        <v>5</v>
      </c>
      <c s="6" t="s">
        <v>3396</v>
      </c>
      <c s="36" t="s">
        <v>73</v>
      </c>
      <c s="37">
        <v>26.223</v>
      </c>
      <c s="36">
        <v>0.02681</v>
      </c>
      <c s="36">
        <f>ROUND(G782*H782,6)</f>
      </c>
      <c r="L782" s="38">
        <v>0</v>
      </c>
      <c s="32">
        <f>ROUND(ROUND(L782,2)*ROUND(G782,3),2)</f>
      </c>
      <c s="36" t="s">
        <v>2446</v>
      </c>
      <c>
        <f>(M782*21)/100</f>
      </c>
      <c t="s">
        <v>27</v>
      </c>
    </row>
    <row r="783" spans="1:5" ht="38.25">
      <c r="A783" s="35" t="s">
        <v>58</v>
      </c>
      <c r="E783" s="39" t="s">
        <v>3397</v>
      </c>
    </row>
    <row r="784" spans="1:5" ht="76.5">
      <c r="A784" s="35" t="s">
        <v>59</v>
      </c>
      <c r="E784" s="40" t="s">
        <v>3398</v>
      </c>
    </row>
    <row r="785" spans="1:5" ht="140.25">
      <c r="A785" t="s">
        <v>60</v>
      </c>
      <c r="E785" s="39" t="s">
        <v>3383</v>
      </c>
    </row>
    <row r="786" spans="1:16" ht="25.5">
      <c r="A786" t="s">
        <v>52</v>
      </c>
      <c s="34" t="s">
        <v>3399</v>
      </c>
      <c s="34" t="s">
        <v>3400</v>
      </c>
      <c s="35" t="s">
        <v>5</v>
      </c>
      <c s="6" t="s">
        <v>3401</v>
      </c>
      <c s="36" t="s">
        <v>73</v>
      </c>
      <c s="37">
        <v>79.537</v>
      </c>
      <c s="36">
        <v>0.01355</v>
      </c>
      <c s="36">
        <f>ROUND(G786*H786,6)</f>
      </c>
      <c r="L786" s="38">
        <v>0</v>
      </c>
      <c s="32">
        <f>ROUND(ROUND(L786,2)*ROUND(G786,3),2)</f>
      </c>
      <c s="36" t="s">
        <v>2446</v>
      </c>
      <c>
        <f>(M786*21)/100</f>
      </c>
      <c t="s">
        <v>27</v>
      </c>
    </row>
    <row r="787" spans="1:5" ht="38.25">
      <c r="A787" s="35" t="s">
        <v>58</v>
      </c>
      <c r="E787" s="39" t="s">
        <v>3402</v>
      </c>
    </row>
    <row r="788" spans="1:5" ht="165.75">
      <c r="A788" s="35" t="s">
        <v>59</v>
      </c>
      <c r="E788" s="40" t="s">
        <v>3403</v>
      </c>
    </row>
    <row r="789" spans="1:5" ht="229.5">
      <c r="A789" t="s">
        <v>60</v>
      </c>
      <c r="E789" s="39" t="s">
        <v>3404</v>
      </c>
    </row>
    <row r="790" spans="1:16" ht="12.75">
      <c r="A790" t="s">
        <v>52</v>
      </c>
      <c s="34" t="s">
        <v>3405</v>
      </c>
      <c s="34" t="s">
        <v>3406</v>
      </c>
      <c s="35" t="s">
        <v>5</v>
      </c>
      <c s="6" t="s">
        <v>3407</v>
      </c>
      <c s="36" t="s">
        <v>73</v>
      </c>
      <c s="37">
        <v>69.6</v>
      </c>
      <c s="36">
        <v>0.0122</v>
      </c>
      <c s="36">
        <f>ROUND(G790*H790,6)</f>
      </c>
      <c r="L790" s="38">
        <v>0</v>
      </c>
      <c s="32">
        <f>ROUND(ROUND(L790,2)*ROUND(G790,3),2)</f>
      </c>
      <c s="36" t="s">
        <v>2446</v>
      </c>
      <c>
        <f>(M790*21)/100</f>
      </c>
      <c t="s">
        <v>27</v>
      </c>
    </row>
    <row r="791" spans="1:5" ht="38.25">
      <c r="A791" s="35" t="s">
        <v>58</v>
      </c>
      <c r="E791" s="39" t="s">
        <v>3408</v>
      </c>
    </row>
    <row r="792" spans="1:5" ht="76.5">
      <c r="A792" s="35" t="s">
        <v>59</v>
      </c>
      <c r="E792" s="40" t="s">
        <v>3409</v>
      </c>
    </row>
    <row r="793" spans="1:5" ht="12.75">
      <c r="A793" t="s">
        <v>60</v>
      </c>
      <c r="E793" s="39" t="s">
        <v>5</v>
      </c>
    </row>
    <row r="794" spans="1:16" ht="12.75">
      <c r="A794" t="s">
        <v>52</v>
      </c>
      <c s="34" t="s">
        <v>3410</v>
      </c>
      <c s="34" t="s">
        <v>3411</v>
      </c>
      <c s="35" t="s">
        <v>5</v>
      </c>
      <c s="6" t="s">
        <v>3412</v>
      </c>
      <c s="36" t="s">
        <v>73</v>
      </c>
      <c s="37">
        <v>46.74</v>
      </c>
      <c s="36">
        <v>0.01259</v>
      </c>
      <c s="36">
        <f>ROUND(G794*H794,6)</f>
      </c>
      <c r="L794" s="38">
        <v>0</v>
      </c>
      <c s="32">
        <f>ROUND(ROUND(L794,2)*ROUND(G794,3),2)</f>
      </c>
      <c s="36" t="s">
        <v>2446</v>
      </c>
      <c>
        <f>(M794*21)/100</f>
      </c>
      <c t="s">
        <v>27</v>
      </c>
    </row>
    <row r="795" spans="1:5" ht="38.25">
      <c r="A795" s="35" t="s">
        <v>58</v>
      </c>
      <c r="E795" s="39" t="s">
        <v>3413</v>
      </c>
    </row>
    <row r="796" spans="1:5" ht="76.5">
      <c r="A796" s="35" t="s">
        <v>59</v>
      </c>
      <c r="E796" s="40" t="s">
        <v>3414</v>
      </c>
    </row>
    <row r="797" spans="1:5" ht="12.75">
      <c r="A797" t="s">
        <v>60</v>
      </c>
      <c r="E797" s="39" t="s">
        <v>5</v>
      </c>
    </row>
    <row r="798" spans="1:16" ht="12.75">
      <c r="A798" t="s">
        <v>52</v>
      </c>
      <c s="34" t="s">
        <v>3415</v>
      </c>
      <c s="34" t="s">
        <v>3416</v>
      </c>
      <c s="35" t="s">
        <v>5</v>
      </c>
      <c s="6" t="s">
        <v>3417</v>
      </c>
      <c s="36" t="s">
        <v>73</v>
      </c>
      <c s="37">
        <v>56.79</v>
      </c>
      <c s="36">
        <v>0.03271</v>
      </c>
      <c s="36">
        <f>ROUND(G798*H798,6)</f>
      </c>
      <c r="L798" s="38">
        <v>0</v>
      </c>
      <c s="32">
        <f>ROUND(ROUND(L798,2)*ROUND(G798,3),2)</f>
      </c>
      <c s="36" t="s">
        <v>2446</v>
      </c>
      <c>
        <f>(M798*21)/100</f>
      </c>
      <c t="s">
        <v>27</v>
      </c>
    </row>
    <row r="799" spans="1:5" ht="25.5">
      <c r="A799" s="35" t="s">
        <v>58</v>
      </c>
      <c r="E799" s="39" t="s">
        <v>3418</v>
      </c>
    </row>
    <row r="800" spans="1:5" ht="102">
      <c r="A800" s="35" t="s">
        <v>59</v>
      </c>
      <c r="E800" s="40" t="s">
        <v>3419</v>
      </c>
    </row>
    <row r="801" spans="1:5" ht="12.75">
      <c r="A801" t="s">
        <v>60</v>
      </c>
      <c r="E801" s="39" t="s">
        <v>5</v>
      </c>
    </row>
    <row r="802" spans="1:16" ht="12.75">
      <c r="A802" t="s">
        <v>52</v>
      </c>
      <c s="34" t="s">
        <v>3420</v>
      </c>
      <c s="34" t="s">
        <v>3421</v>
      </c>
      <c s="35" t="s">
        <v>5</v>
      </c>
      <c s="6" t="s">
        <v>3422</v>
      </c>
      <c s="36" t="s">
        <v>73</v>
      </c>
      <c s="37">
        <v>183.04</v>
      </c>
      <c s="36">
        <v>0.00132</v>
      </c>
      <c s="36">
        <f>ROUND(G802*H802,6)</f>
      </c>
      <c r="L802" s="38">
        <v>0</v>
      </c>
      <c s="32">
        <f>ROUND(ROUND(L802,2)*ROUND(G802,3),2)</f>
      </c>
      <c s="36" t="s">
        <v>2446</v>
      </c>
      <c>
        <f>(M802*21)/100</f>
      </c>
      <c t="s">
        <v>27</v>
      </c>
    </row>
    <row r="803" spans="1:5" ht="25.5">
      <c r="A803" s="35" t="s">
        <v>58</v>
      </c>
      <c r="E803" s="39" t="s">
        <v>3423</v>
      </c>
    </row>
    <row r="804" spans="1:5" ht="76.5">
      <c r="A804" s="35" t="s">
        <v>59</v>
      </c>
      <c r="E804" s="40" t="s">
        <v>3424</v>
      </c>
    </row>
    <row r="805" spans="1:5" ht="12.75">
      <c r="A805" t="s">
        <v>60</v>
      </c>
      <c r="E805" s="39" t="s">
        <v>5</v>
      </c>
    </row>
    <row r="806" spans="1:16" ht="12.75">
      <c r="A806" t="s">
        <v>52</v>
      </c>
      <c s="34" t="s">
        <v>3425</v>
      </c>
      <c s="34" t="s">
        <v>3426</v>
      </c>
      <c s="35" t="s">
        <v>5</v>
      </c>
      <c s="6" t="s">
        <v>3427</v>
      </c>
      <c s="36" t="s">
        <v>373</v>
      </c>
      <c s="37">
        <v>7.352</v>
      </c>
      <c s="36">
        <v>0</v>
      </c>
      <c s="36">
        <f>ROUND(G806*H806,6)</f>
      </c>
      <c r="L806" s="38">
        <v>0</v>
      </c>
      <c s="32">
        <f>ROUND(ROUND(L806,2)*ROUND(G806,3),2)</f>
      </c>
      <c s="36" t="s">
        <v>2446</v>
      </c>
      <c>
        <f>(M806*21)/100</f>
      </c>
      <c t="s">
        <v>27</v>
      </c>
    </row>
    <row r="807" spans="1:5" ht="38.25">
      <c r="A807" s="35" t="s">
        <v>58</v>
      </c>
      <c r="E807" s="39" t="s">
        <v>3428</v>
      </c>
    </row>
    <row r="808" spans="1:5" ht="12.75">
      <c r="A808" s="35" t="s">
        <v>59</v>
      </c>
      <c r="E808" s="40" t="s">
        <v>5</v>
      </c>
    </row>
    <row r="809" spans="1:5" ht="12.75">
      <c r="A809" t="s">
        <v>60</v>
      </c>
      <c r="E809" s="39" t="s">
        <v>5</v>
      </c>
    </row>
    <row r="810" spans="1:16" ht="12.75">
      <c r="A810" t="s">
        <v>52</v>
      </c>
      <c s="34" t="s">
        <v>3429</v>
      </c>
      <c s="34" t="s">
        <v>3430</v>
      </c>
      <c s="35" t="s">
        <v>5</v>
      </c>
      <c s="6" t="s">
        <v>3431</v>
      </c>
      <c s="36" t="s">
        <v>373</v>
      </c>
      <c s="37">
        <v>7.352</v>
      </c>
      <c s="36">
        <v>0</v>
      </c>
      <c s="36">
        <f>ROUND(G810*H810,6)</f>
      </c>
      <c r="L810" s="38">
        <v>0</v>
      </c>
      <c s="32">
        <f>ROUND(ROUND(L810,2)*ROUND(G810,3),2)</f>
      </c>
      <c s="36" t="s">
        <v>2446</v>
      </c>
      <c>
        <f>(M810*21)/100</f>
      </c>
      <c t="s">
        <v>27</v>
      </c>
    </row>
    <row r="811" spans="1:5" ht="38.25">
      <c r="A811" s="35" t="s">
        <v>58</v>
      </c>
      <c r="E811" s="39" t="s">
        <v>3432</v>
      </c>
    </row>
    <row r="812" spans="1:5" ht="12.75">
      <c r="A812" s="35" t="s">
        <v>59</v>
      </c>
      <c r="E812" s="40" t="s">
        <v>5</v>
      </c>
    </row>
    <row r="813" spans="1:5" ht="12.75">
      <c r="A813" t="s">
        <v>60</v>
      </c>
      <c r="E813" s="39" t="s">
        <v>5</v>
      </c>
    </row>
    <row r="814" spans="1:13" ht="12.75">
      <c r="A814" t="s">
        <v>49</v>
      </c>
      <c r="C814" s="31" t="s">
        <v>3433</v>
      </c>
      <c r="E814" s="33" t="s">
        <v>3434</v>
      </c>
      <c r="J814" s="32">
        <f>0</f>
      </c>
      <c s="32">
        <f>0</f>
      </c>
      <c s="32">
        <f>0+L815+L819+L823+L827+L831+L835+L839+L843+L847+L851+L855+L859+L863+L867+L871+L875+L879+L883+L887+L891+L895+L899+L903+L907+L911+L915+L919+L923+L927+L931+L935+L939+L943+L947+L951+L955+L959+L963+L967+L971+L975+L979+L983</f>
      </c>
      <c s="32">
        <f>0+M815+M819+M823+M827+M831+M835+M839+M843+M847+M851+M855+M859+M863+M867+M871+M875+M879+M883+M887+M891+M895+M899+M903+M907+M911+M915+M919+M923+M927+M931+M935+M939+M943+M947+M951+M955+M959+M963+M967+M971+M975+M979+M983</f>
      </c>
    </row>
    <row r="815" spans="1:16" ht="25.5">
      <c r="A815" t="s">
        <v>52</v>
      </c>
      <c s="34" t="s">
        <v>259</v>
      </c>
      <c s="34" t="s">
        <v>3435</v>
      </c>
      <c s="35" t="s">
        <v>5</v>
      </c>
      <c s="6" t="s">
        <v>3436</v>
      </c>
      <c s="36" t="s">
        <v>73</v>
      </c>
      <c s="37">
        <v>926.585</v>
      </c>
      <c s="36">
        <v>0.0005</v>
      </c>
      <c s="36">
        <f>ROUND(G815*H815,6)</f>
      </c>
      <c r="L815" s="38">
        <v>0</v>
      </c>
      <c s="32">
        <f>ROUND(ROUND(L815,2)*ROUND(G815,3),2)</f>
      </c>
      <c s="36" t="s">
        <v>2446</v>
      </c>
      <c>
        <f>(M815*21)/100</f>
      </c>
      <c t="s">
        <v>27</v>
      </c>
    </row>
    <row r="816" spans="1:5" ht="25.5">
      <c r="A816" s="35" t="s">
        <v>58</v>
      </c>
      <c r="E816" s="39" t="s">
        <v>3436</v>
      </c>
    </row>
    <row r="817" spans="1:5" ht="12.75">
      <c r="A817" s="35" t="s">
        <v>59</v>
      </c>
      <c r="E817" s="40" t="s">
        <v>5</v>
      </c>
    </row>
    <row r="818" spans="1:5" ht="12.75">
      <c r="A818" t="s">
        <v>60</v>
      </c>
      <c r="E818" s="39" t="s">
        <v>5</v>
      </c>
    </row>
    <row r="819" spans="1:16" ht="25.5">
      <c r="A819" t="s">
        <v>52</v>
      </c>
      <c s="34" t="s">
        <v>3437</v>
      </c>
      <c s="34" t="s">
        <v>3438</v>
      </c>
      <c s="35" t="s">
        <v>5</v>
      </c>
      <c s="6" t="s">
        <v>3439</v>
      </c>
      <c s="36" t="s">
        <v>80</v>
      </c>
      <c s="37">
        <v>25.9</v>
      </c>
      <c s="36">
        <v>0</v>
      </c>
      <c s="36">
        <f>ROUND(G819*H819,6)</f>
      </c>
      <c r="L819" s="38">
        <v>0</v>
      </c>
      <c s="32">
        <f>ROUND(ROUND(L819,2)*ROUND(G819,3),2)</f>
      </c>
      <c s="36" t="s">
        <v>350</v>
      </c>
      <c>
        <f>(M819*21)/100</f>
      </c>
      <c t="s">
        <v>27</v>
      </c>
    </row>
    <row r="820" spans="1:5" ht="25.5">
      <c r="A820" s="35" t="s">
        <v>58</v>
      </c>
      <c r="E820" s="39" t="s">
        <v>3439</v>
      </c>
    </row>
    <row r="821" spans="1:5" ht="12.75">
      <c r="A821" s="35" t="s">
        <v>59</v>
      </c>
      <c r="E821" s="40" t="s">
        <v>5</v>
      </c>
    </row>
    <row r="822" spans="1:5" ht="12.75">
      <c r="A822" t="s">
        <v>60</v>
      </c>
      <c r="E822" s="39" t="s">
        <v>5</v>
      </c>
    </row>
    <row r="823" spans="1:16" ht="25.5">
      <c r="A823" t="s">
        <v>52</v>
      </c>
      <c s="34" t="s">
        <v>3440</v>
      </c>
      <c s="34" t="s">
        <v>3441</v>
      </c>
      <c s="35" t="s">
        <v>5</v>
      </c>
      <c s="6" t="s">
        <v>3442</v>
      </c>
      <c s="36" t="s">
        <v>80</v>
      </c>
      <c s="37">
        <v>7.12</v>
      </c>
      <c s="36">
        <v>0</v>
      </c>
      <c s="36">
        <f>ROUND(G823*H823,6)</f>
      </c>
      <c r="L823" s="38">
        <v>0</v>
      </c>
      <c s="32">
        <f>ROUND(ROUND(L823,2)*ROUND(G823,3),2)</f>
      </c>
      <c s="36" t="s">
        <v>350</v>
      </c>
      <c>
        <f>(M823*21)/100</f>
      </c>
      <c t="s">
        <v>27</v>
      </c>
    </row>
    <row r="824" spans="1:5" ht="25.5">
      <c r="A824" s="35" t="s">
        <v>58</v>
      </c>
      <c r="E824" s="39" t="s">
        <v>3442</v>
      </c>
    </row>
    <row r="825" spans="1:5" ht="12.75">
      <c r="A825" s="35" t="s">
        <v>59</v>
      </c>
      <c r="E825" s="40" t="s">
        <v>5</v>
      </c>
    </row>
    <row r="826" spans="1:5" ht="12.75">
      <c r="A826" t="s">
        <v>60</v>
      </c>
      <c r="E826" s="39" t="s">
        <v>5</v>
      </c>
    </row>
    <row r="827" spans="1:16" ht="25.5">
      <c r="A827" t="s">
        <v>52</v>
      </c>
      <c s="34" t="s">
        <v>3443</v>
      </c>
      <c s="34" t="s">
        <v>3444</v>
      </c>
      <c s="35" t="s">
        <v>5</v>
      </c>
      <c s="6" t="s">
        <v>3445</v>
      </c>
      <c s="36" t="s">
        <v>80</v>
      </c>
      <c s="37">
        <v>14.05</v>
      </c>
      <c s="36">
        <v>0</v>
      </c>
      <c s="36">
        <f>ROUND(G827*H827,6)</f>
      </c>
      <c r="L827" s="38">
        <v>0</v>
      </c>
      <c s="32">
        <f>ROUND(ROUND(L827,2)*ROUND(G827,3),2)</f>
      </c>
      <c s="36" t="s">
        <v>350</v>
      </c>
      <c>
        <f>(M827*21)/100</f>
      </c>
      <c t="s">
        <v>27</v>
      </c>
    </row>
    <row r="828" spans="1:5" ht="25.5">
      <c r="A828" s="35" t="s">
        <v>58</v>
      </c>
      <c r="E828" s="39" t="s">
        <v>3445</v>
      </c>
    </row>
    <row r="829" spans="1:5" ht="12.75">
      <c r="A829" s="35" t="s">
        <v>59</v>
      </c>
      <c r="E829" s="40" t="s">
        <v>5</v>
      </c>
    </row>
    <row r="830" spans="1:5" ht="12.75">
      <c r="A830" t="s">
        <v>60</v>
      </c>
      <c r="E830" s="39" t="s">
        <v>5</v>
      </c>
    </row>
    <row r="831" spans="1:16" ht="25.5">
      <c r="A831" t="s">
        <v>52</v>
      </c>
      <c s="34" t="s">
        <v>3446</v>
      </c>
      <c s="34" t="s">
        <v>3447</v>
      </c>
      <c s="35" t="s">
        <v>5</v>
      </c>
      <c s="6" t="s">
        <v>3448</v>
      </c>
      <c s="36" t="s">
        <v>80</v>
      </c>
      <c s="37">
        <v>17.67</v>
      </c>
      <c s="36">
        <v>0</v>
      </c>
      <c s="36">
        <f>ROUND(G831*H831,6)</f>
      </c>
      <c r="L831" s="38">
        <v>0</v>
      </c>
      <c s="32">
        <f>ROUND(ROUND(L831,2)*ROUND(G831,3),2)</f>
      </c>
      <c s="36" t="s">
        <v>350</v>
      </c>
      <c>
        <f>(M831*21)/100</f>
      </c>
      <c t="s">
        <v>27</v>
      </c>
    </row>
    <row r="832" spans="1:5" ht="25.5">
      <c r="A832" s="35" t="s">
        <v>58</v>
      </c>
      <c r="E832" s="39" t="s">
        <v>3448</v>
      </c>
    </row>
    <row r="833" spans="1:5" ht="12.75">
      <c r="A833" s="35" t="s">
        <v>59</v>
      </c>
      <c r="E833" s="40" t="s">
        <v>5</v>
      </c>
    </row>
    <row r="834" spans="1:5" ht="12.75">
      <c r="A834" t="s">
        <v>60</v>
      </c>
      <c r="E834" s="39" t="s">
        <v>5</v>
      </c>
    </row>
    <row r="835" spans="1:16" ht="25.5">
      <c r="A835" t="s">
        <v>52</v>
      </c>
      <c s="34" t="s">
        <v>3449</v>
      </c>
      <c s="34" t="s">
        <v>3450</v>
      </c>
      <c s="35" t="s">
        <v>5</v>
      </c>
      <c s="6" t="s">
        <v>3451</v>
      </c>
      <c s="36" t="s">
        <v>80</v>
      </c>
      <c s="37">
        <v>47.5</v>
      </c>
      <c s="36">
        <v>0</v>
      </c>
      <c s="36">
        <f>ROUND(G835*H835,6)</f>
      </c>
      <c r="L835" s="38">
        <v>0</v>
      </c>
      <c s="32">
        <f>ROUND(ROUND(L835,2)*ROUND(G835,3),2)</f>
      </c>
      <c s="36" t="s">
        <v>350</v>
      </c>
      <c>
        <f>(M835*21)/100</f>
      </c>
      <c t="s">
        <v>27</v>
      </c>
    </row>
    <row r="836" spans="1:5" ht="25.5">
      <c r="A836" s="35" t="s">
        <v>58</v>
      </c>
      <c r="E836" s="39" t="s">
        <v>3451</v>
      </c>
    </row>
    <row r="837" spans="1:5" ht="12.75">
      <c r="A837" s="35" t="s">
        <v>59</v>
      </c>
      <c r="E837" s="40" t="s">
        <v>5</v>
      </c>
    </row>
    <row r="838" spans="1:5" ht="12.75">
      <c r="A838" t="s">
        <v>60</v>
      </c>
      <c r="E838" s="39" t="s">
        <v>5</v>
      </c>
    </row>
    <row r="839" spans="1:16" ht="25.5">
      <c r="A839" t="s">
        <v>52</v>
      </c>
      <c s="34" t="s">
        <v>3452</v>
      </c>
      <c s="34" t="s">
        <v>3453</v>
      </c>
      <c s="35" t="s">
        <v>5</v>
      </c>
      <c s="6" t="s">
        <v>3454</v>
      </c>
      <c s="36" t="s">
        <v>80</v>
      </c>
      <c s="37">
        <v>9</v>
      </c>
      <c s="36">
        <v>0</v>
      </c>
      <c s="36">
        <f>ROUND(G839*H839,6)</f>
      </c>
      <c r="L839" s="38">
        <v>0</v>
      </c>
      <c s="32">
        <f>ROUND(ROUND(L839,2)*ROUND(G839,3),2)</f>
      </c>
      <c s="36" t="s">
        <v>350</v>
      </c>
      <c>
        <f>(M839*21)/100</f>
      </c>
      <c t="s">
        <v>27</v>
      </c>
    </row>
    <row r="840" spans="1:5" ht="38.25">
      <c r="A840" s="35" t="s">
        <v>58</v>
      </c>
      <c r="E840" s="39" t="s">
        <v>3455</v>
      </c>
    </row>
    <row r="841" spans="1:5" ht="12.75">
      <c r="A841" s="35" t="s">
        <v>59</v>
      </c>
      <c r="E841" s="40" t="s">
        <v>5</v>
      </c>
    </row>
    <row r="842" spans="1:5" ht="12.75">
      <c r="A842" t="s">
        <v>60</v>
      </c>
      <c r="E842" s="39" t="s">
        <v>5</v>
      </c>
    </row>
    <row r="843" spans="1:16" ht="25.5">
      <c r="A843" t="s">
        <v>52</v>
      </c>
      <c s="34" t="s">
        <v>3456</v>
      </c>
      <c s="34" t="s">
        <v>3457</v>
      </c>
      <c s="35" t="s">
        <v>5</v>
      </c>
      <c s="6" t="s">
        <v>3458</v>
      </c>
      <c s="36" t="s">
        <v>80</v>
      </c>
      <c s="37">
        <v>8</v>
      </c>
      <c s="36">
        <v>0</v>
      </c>
      <c s="36">
        <f>ROUND(G843*H843,6)</f>
      </c>
      <c r="L843" s="38">
        <v>0</v>
      </c>
      <c s="32">
        <f>ROUND(ROUND(L843,2)*ROUND(G843,3),2)</f>
      </c>
      <c s="36" t="s">
        <v>350</v>
      </c>
      <c>
        <f>(M843*21)/100</f>
      </c>
      <c t="s">
        <v>27</v>
      </c>
    </row>
    <row r="844" spans="1:5" ht="38.25">
      <c r="A844" s="35" t="s">
        <v>58</v>
      </c>
      <c r="E844" s="39" t="s">
        <v>3459</v>
      </c>
    </row>
    <row r="845" spans="1:5" ht="12.75">
      <c r="A845" s="35" t="s">
        <v>59</v>
      </c>
      <c r="E845" s="40" t="s">
        <v>5</v>
      </c>
    </row>
    <row r="846" spans="1:5" ht="12.75">
      <c r="A846" t="s">
        <v>60</v>
      </c>
      <c r="E846" s="39" t="s">
        <v>5</v>
      </c>
    </row>
    <row r="847" spans="1:16" ht="25.5">
      <c r="A847" t="s">
        <v>52</v>
      </c>
      <c s="34" t="s">
        <v>3460</v>
      </c>
      <c s="34" t="s">
        <v>3461</v>
      </c>
      <c s="35" t="s">
        <v>5</v>
      </c>
      <c s="6" t="s">
        <v>3462</v>
      </c>
      <c s="36" t="s">
        <v>80</v>
      </c>
      <c s="37">
        <v>4.9</v>
      </c>
      <c s="36">
        <v>0</v>
      </c>
      <c s="36">
        <f>ROUND(G847*H847,6)</f>
      </c>
      <c r="L847" s="38">
        <v>0</v>
      </c>
      <c s="32">
        <f>ROUND(ROUND(L847,2)*ROUND(G847,3),2)</f>
      </c>
      <c s="36" t="s">
        <v>350</v>
      </c>
      <c>
        <f>(M847*21)/100</f>
      </c>
      <c t="s">
        <v>27</v>
      </c>
    </row>
    <row r="848" spans="1:5" ht="38.25">
      <c r="A848" s="35" t="s">
        <v>58</v>
      </c>
      <c r="E848" s="39" t="s">
        <v>3463</v>
      </c>
    </row>
    <row r="849" spans="1:5" ht="12.75">
      <c r="A849" s="35" t="s">
        <v>59</v>
      </c>
      <c r="E849" s="40" t="s">
        <v>5</v>
      </c>
    </row>
    <row r="850" spans="1:5" ht="12.75">
      <c r="A850" t="s">
        <v>60</v>
      </c>
      <c r="E850" s="39" t="s">
        <v>5</v>
      </c>
    </row>
    <row r="851" spans="1:16" ht="25.5">
      <c r="A851" t="s">
        <v>52</v>
      </c>
      <c s="34" t="s">
        <v>3464</v>
      </c>
      <c s="34" t="s">
        <v>3465</v>
      </c>
      <c s="35" t="s">
        <v>5</v>
      </c>
      <c s="6" t="s">
        <v>3466</v>
      </c>
      <c s="36" t="s">
        <v>80</v>
      </c>
      <c s="37">
        <v>5.5</v>
      </c>
      <c s="36">
        <v>0</v>
      </c>
      <c s="36">
        <f>ROUND(G851*H851,6)</f>
      </c>
      <c r="L851" s="38">
        <v>0</v>
      </c>
      <c s="32">
        <f>ROUND(ROUND(L851,2)*ROUND(G851,3),2)</f>
      </c>
      <c s="36" t="s">
        <v>350</v>
      </c>
      <c>
        <f>(M851*21)/100</f>
      </c>
      <c t="s">
        <v>27</v>
      </c>
    </row>
    <row r="852" spans="1:5" ht="38.25">
      <c r="A852" s="35" t="s">
        <v>58</v>
      </c>
      <c r="E852" s="39" t="s">
        <v>3467</v>
      </c>
    </row>
    <row r="853" spans="1:5" ht="12.75">
      <c r="A853" s="35" t="s">
        <v>59</v>
      </c>
      <c r="E853" s="40" t="s">
        <v>5</v>
      </c>
    </row>
    <row r="854" spans="1:5" ht="12.75">
      <c r="A854" t="s">
        <v>60</v>
      </c>
      <c r="E854" s="39" t="s">
        <v>5</v>
      </c>
    </row>
    <row r="855" spans="1:16" ht="25.5">
      <c r="A855" t="s">
        <v>52</v>
      </c>
      <c s="34" t="s">
        <v>3468</v>
      </c>
      <c s="34" t="s">
        <v>3469</v>
      </c>
      <c s="35" t="s">
        <v>5</v>
      </c>
      <c s="6" t="s">
        <v>3470</v>
      </c>
      <c s="36" t="s">
        <v>80</v>
      </c>
      <c s="37">
        <v>5.3</v>
      </c>
      <c s="36">
        <v>0</v>
      </c>
      <c s="36">
        <f>ROUND(G855*H855,6)</f>
      </c>
      <c r="L855" s="38">
        <v>0</v>
      </c>
      <c s="32">
        <f>ROUND(ROUND(L855,2)*ROUND(G855,3),2)</f>
      </c>
      <c s="36" t="s">
        <v>350</v>
      </c>
      <c>
        <f>(M855*21)/100</f>
      </c>
      <c t="s">
        <v>27</v>
      </c>
    </row>
    <row r="856" spans="1:5" ht="38.25">
      <c r="A856" s="35" t="s">
        <v>58</v>
      </c>
      <c r="E856" s="39" t="s">
        <v>3471</v>
      </c>
    </row>
    <row r="857" spans="1:5" ht="12.75">
      <c r="A857" s="35" t="s">
        <v>59</v>
      </c>
      <c r="E857" s="40" t="s">
        <v>5</v>
      </c>
    </row>
    <row r="858" spans="1:5" ht="12.75">
      <c r="A858" t="s">
        <v>60</v>
      </c>
      <c r="E858" s="39" t="s">
        <v>5</v>
      </c>
    </row>
    <row r="859" spans="1:16" ht="25.5">
      <c r="A859" t="s">
        <v>52</v>
      </c>
      <c s="34" t="s">
        <v>3472</v>
      </c>
      <c s="34" t="s">
        <v>3473</v>
      </c>
      <c s="35" t="s">
        <v>5</v>
      </c>
      <c s="6" t="s">
        <v>3474</v>
      </c>
      <c s="36" t="s">
        <v>80</v>
      </c>
      <c s="37">
        <v>15</v>
      </c>
      <c s="36">
        <v>0</v>
      </c>
      <c s="36">
        <f>ROUND(G859*H859,6)</f>
      </c>
      <c r="L859" s="38">
        <v>0</v>
      </c>
      <c s="32">
        <f>ROUND(ROUND(L859,2)*ROUND(G859,3),2)</f>
      </c>
      <c s="36" t="s">
        <v>350</v>
      </c>
      <c>
        <f>(M859*21)/100</f>
      </c>
      <c t="s">
        <v>27</v>
      </c>
    </row>
    <row r="860" spans="1:5" ht="38.25">
      <c r="A860" s="35" t="s">
        <v>58</v>
      </c>
      <c r="E860" s="39" t="s">
        <v>3475</v>
      </c>
    </row>
    <row r="861" spans="1:5" ht="12.75">
      <c r="A861" s="35" t="s">
        <v>59</v>
      </c>
      <c r="E861" s="40" t="s">
        <v>5</v>
      </c>
    </row>
    <row r="862" spans="1:5" ht="12.75">
      <c r="A862" t="s">
        <v>60</v>
      </c>
      <c r="E862" s="39" t="s">
        <v>5</v>
      </c>
    </row>
    <row r="863" spans="1:16" ht="12.75">
      <c r="A863" t="s">
        <v>52</v>
      </c>
      <c s="34" t="s">
        <v>3476</v>
      </c>
      <c s="34" t="s">
        <v>3477</v>
      </c>
      <c s="35" t="s">
        <v>5</v>
      </c>
      <c s="6" t="s">
        <v>3478</v>
      </c>
      <c s="36" t="s">
        <v>80</v>
      </c>
      <c s="37">
        <v>11.5</v>
      </c>
      <c s="36">
        <v>0</v>
      </c>
      <c s="36">
        <f>ROUND(G863*H863,6)</f>
      </c>
      <c r="L863" s="38">
        <v>0</v>
      </c>
      <c s="32">
        <f>ROUND(ROUND(L863,2)*ROUND(G863,3),2)</f>
      </c>
      <c s="36" t="s">
        <v>350</v>
      </c>
      <c>
        <f>(M863*21)/100</f>
      </c>
      <c t="s">
        <v>27</v>
      </c>
    </row>
    <row r="864" spans="1:5" ht="12.75">
      <c r="A864" s="35" t="s">
        <v>58</v>
      </c>
      <c r="E864" s="39" t="s">
        <v>3478</v>
      </c>
    </row>
    <row r="865" spans="1:5" ht="12.75">
      <c r="A865" s="35" t="s">
        <v>59</v>
      </c>
      <c r="E865" s="40" t="s">
        <v>5</v>
      </c>
    </row>
    <row r="866" spans="1:5" ht="12.75">
      <c r="A866" t="s">
        <v>60</v>
      </c>
      <c r="E866" s="39" t="s">
        <v>5</v>
      </c>
    </row>
    <row r="867" spans="1:16" ht="12.75">
      <c r="A867" t="s">
        <v>52</v>
      </c>
      <c s="34" t="s">
        <v>3479</v>
      </c>
      <c s="34" t="s">
        <v>3480</v>
      </c>
      <c s="35" t="s">
        <v>5</v>
      </c>
      <c s="6" t="s">
        <v>3481</v>
      </c>
      <c s="36" t="s">
        <v>80</v>
      </c>
      <c s="37">
        <v>7.12</v>
      </c>
      <c s="36">
        <v>0</v>
      </c>
      <c s="36">
        <f>ROUND(G867*H867,6)</f>
      </c>
      <c r="L867" s="38">
        <v>0</v>
      </c>
      <c s="32">
        <f>ROUND(ROUND(L867,2)*ROUND(G867,3),2)</f>
      </c>
      <c s="36" t="s">
        <v>350</v>
      </c>
      <c>
        <f>(M867*21)/100</f>
      </c>
      <c t="s">
        <v>27</v>
      </c>
    </row>
    <row r="868" spans="1:5" ht="12.75">
      <c r="A868" s="35" t="s">
        <v>58</v>
      </c>
      <c r="E868" s="39" t="s">
        <v>3481</v>
      </c>
    </row>
    <row r="869" spans="1:5" ht="12.75">
      <c r="A869" s="35" t="s">
        <v>59</v>
      </c>
      <c r="E869" s="40" t="s">
        <v>5</v>
      </c>
    </row>
    <row r="870" spans="1:5" ht="12.75">
      <c r="A870" t="s">
        <v>60</v>
      </c>
      <c r="E870" s="39" t="s">
        <v>5</v>
      </c>
    </row>
    <row r="871" spans="1:16" ht="12.75">
      <c r="A871" t="s">
        <v>52</v>
      </c>
      <c s="34" t="s">
        <v>3482</v>
      </c>
      <c s="34" t="s">
        <v>3483</v>
      </c>
      <c s="35" t="s">
        <v>5</v>
      </c>
      <c s="6" t="s">
        <v>3484</v>
      </c>
      <c s="36" t="s">
        <v>80</v>
      </c>
      <c s="37">
        <v>14.05</v>
      </c>
      <c s="36">
        <v>0</v>
      </c>
      <c s="36">
        <f>ROUND(G871*H871,6)</f>
      </c>
      <c r="L871" s="38">
        <v>0</v>
      </c>
      <c s="32">
        <f>ROUND(ROUND(L871,2)*ROUND(G871,3),2)</f>
      </c>
      <c s="36" t="s">
        <v>350</v>
      </c>
      <c>
        <f>(M871*21)/100</f>
      </c>
      <c t="s">
        <v>27</v>
      </c>
    </row>
    <row r="872" spans="1:5" ht="12.75">
      <c r="A872" s="35" t="s">
        <v>58</v>
      </c>
      <c r="E872" s="39" t="s">
        <v>3484</v>
      </c>
    </row>
    <row r="873" spans="1:5" ht="12.75">
      <c r="A873" s="35" t="s">
        <v>59</v>
      </c>
      <c r="E873" s="40" t="s">
        <v>5</v>
      </c>
    </row>
    <row r="874" spans="1:5" ht="12.75">
      <c r="A874" t="s">
        <v>60</v>
      </c>
      <c r="E874" s="39" t="s">
        <v>5</v>
      </c>
    </row>
    <row r="875" spans="1:16" ht="12.75">
      <c r="A875" t="s">
        <v>52</v>
      </c>
      <c s="34" t="s">
        <v>3485</v>
      </c>
      <c s="34" t="s">
        <v>3486</v>
      </c>
      <c s="35" t="s">
        <v>5</v>
      </c>
      <c s="6" t="s">
        <v>3487</v>
      </c>
      <c s="36" t="s">
        <v>80</v>
      </c>
      <c s="37">
        <v>7.6</v>
      </c>
      <c s="36">
        <v>0</v>
      </c>
      <c s="36">
        <f>ROUND(G875*H875,6)</f>
      </c>
      <c r="L875" s="38">
        <v>0</v>
      </c>
      <c s="32">
        <f>ROUND(ROUND(L875,2)*ROUND(G875,3),2)</f>
      </c>
      <c s="36" t="s">
        <v>350</v>
      </c>
      <c>
        <f>(M875*21)/100</f>
      </c>
      <c t="s">
        <v>27</v>
      </c>
    </row>
    <row r="876" spans="1:5" ht="12.75">
      <c r="A876" s="35" t="s">
        <v>58</v>
      </c>
      <c r="E876" s="39" t="s">
        <v>3487</v>
      </c>
    </row>
    <row r="877" spans="1:5" ht="12.75">
      <c r="A877" s="35" t="s">
        <v>59</v>
      </c>
      <c r="E877" s="40" t="s">
        <v>5</v>
      </c>
    </row>
    <row r="878" spans="1:5" ht="12.75">
      <c r="A878" t="s">
        <v>60</v>
      </c>
      <c r="E878" s="39" t="s">
        <v>5</v>
      </c>
    </row>
    <row r="879" spans="1:16" ht="12.75">
      <c r="A879" t="s">
        <v>52</v>
      </c>
      <c s="34" t="s">
        <v>3488</v>
      </c>
      <c s="34" t="s">
        <v>3489</v>
      </c>
      <c s="35" t="s">
        <v>5</v>
      </c>
      <c s="6" t="s">
        <v>3490</v>
      </c>
      <c s="36" t="s">
        <v>80</v>
      </c>
      <c s="37">
        <v>18</v>
      </c>
      <c s="36">
        <v>0</v>
      </c>
      <c s="36">
        <f>ROUND(G879*H879,6)</f>
      </c>
      <c r="L879" s="38">
        <v>0</v>
      </c>
      <c s="32">
        <f>ROUND(ROUND(L879,2)*ROUND(G879,3),2)</f>
      </c>
      <c s="36" t="s">
        <v>350</v>
      </c>
      <c>
        <f>(M879*21)/100</f>
      </c>
      <c t="s">
        <v>27</v>
      </c>
    </row>
    <row r="880" spans="1:5" ht="12.75">
      <c r="A880" s="35" t="s">
        <v>58</v>
      </c>
      <c r="E880" s="39" t="s">
        <v>3490</v>
      </c>
    </row>
    <row r="881" spans="1:5" ht="12.75">
      <c r="A881" s="35" t="s">
        <v>59</v>
      </c>
      <c r="E881" s="40" t="s">
        <v>5</v>
      </c>
    </row>
    <row r="882" spans="1:5" ht="12.75">
      <c r="A882" t="s">
        <v>60</v>
      </c>
      <c r="E882" s="39" t="s">
        <v>5</v>
      </c>
    </row>
    <row r="883" spans="1:16" ht="25.5">
      <c r="A883" t="s">
        <v>52</v>
      </c>
      <c s="34" t="s">
        <v>3491</v>
      </c>
      <c s="34" t="s">
        <v>3492</v>
      </c>
      <c s="35" t="s">
        <v>5</v>
      </c>
      <c s="6" t="s">
        <v>3493</v>
      </c>
      <c s="36" t="s">
        <v>80</v>
      </c>
      <c s="37">
        <v>7</v>
      </c>
      <c s="36">
        <v>0</v>
      </c>
      <c s="36">
        <f>ROUND(G883*H883,6)</f>
      </c>
      <c r="L883" s="38">
        <v>0</v>
      </c>
      <c s="32">
        <f>ROUND(ROUND(L883,2)*ROUND(G883,3),2)</f>
      </c>
      <c s="36" t="s">
        <v>350</v>
      </c>
      <c>
        <f>(M883*21)/100</f>
      </c>
      <c t="s">
        <v>27</v>
      </c>
    </row>
    <row r="884" spans="1:5" ht="25.5">
      <c r="A884" s="35" t="s">
        <v>58</v>
      </c>
      <c r="E884" s="39" t="s">
        <v>3493</v>
      </c>
    </row>
    <row r="885" spans="1:5" ht="12.75">
      <c r="A885" s="35" t="s">
        <v>59</v>
      </c>
      <c r="E885" s="40" t="s">
        <v>5</v>
      </c>
    </row>
    <row r="886" spans="1:5" ht="12.75">
      <c r="A886" t="s">
        <v>60</v>
      </c>
      <c r="E886" s="39" t="s">
        <v>5</v>
      </c>
    </row>
    <row r="887" spans="1:16" ht="12.75">
      <c r="A887" t="s">
        <v>52</v>
      </c>
      <c s="34" t="s">
        <v>3494</v>
      </c>
      <c s="34" t="s">
        <v>3495</v>
      </c>
      <c s="35" t="s">
        <v>5</v>
      </c>
      <c s="6" t="s">
        <v>3496</v>
      </c>
      <c s="36" t="s">
        <v>80</v>
      </c>
      <c s="37">
        <v>13.9</v>
      </c>
      <c s="36">
        <v>0</v>
      </c>
      <c s="36">
        <f>ROUND(G887*H887,6)</f>
      </c>
      <c r="L887" s="38">
        <v>0</v>
      </c>
      <c s="32">
        <f>ROUND(ROUND(L887,2)*ROUND(G887,3),2)</f>
      </c>
      <c s="36" t="s">
        <v>350</v>
      </c>
      <c>
        <f>(M887*21)/100</f>
      </c>
      <c t="s">
        <v>27</v>
      </c>
    </row>
    <row r="888" spans="1:5" ht="12.75">
      <c r="A888" s="35" t="s">
        <v>58</v>
      </c>
      <c r="E888" s="39" t="s">
        <v>3496</v>
      </c>
    </row>
    <row r="889" spans="1:5" ht="12.75">
      <c r="A889" s="35" t="s">
        <v>59</v>
      </c>
      <c r="E889" s="40" t="s">
        <v>5</v>
      </c>
    </row>
    <row r="890" spans="1:5" ht="12.75">
      <c r="A890" t="s">
        <v>60</v>
      </c>
      <c r="E890" s="39" t="s">
        <v>5</v>
      </c>
    </row>
    <row r="891" spans="1:16" ht="25.5">
      <c r="A891" t="s">
        <v>52</v>
      </c>
      <c s="34" t="s">
        <v>3497</v>
      </c>
      <c s="34" t="s">
        <v>3498</v>
      </c>
      <c s="35" t="s">
        <v>5</v>
      </c>
      <c s="6" t="s">
        <v>3499</v>
      </c>
      <c s="36" t="s">
        <v>80</v>
      </c>
      <c s="37">
        <v>7.12</v>
      </c>
      <c s="36">
        <v>0</v>
      </c>
      <c s="36">
        <f>ROUND(G891*H891,6)</f>
      </c>
      <c r="L891" s="38">
        <v>0</v>
      </c>
      <c s="32">
        <f>ROUND(ROUND(L891,2)*ROUND(G891,3),2)</f>
      </c>
      <c s="36" t="s">
        <v>350</v>
      </c>
      <c>
        <f>(M891*21)/100</f>
      </c>
      <c t="s">
        <v>27</v>
      </c>
    </row>
    <row r="892" spans="1:5" ht="25.5">
      <c r="A892" s="35" t="s">
        <v>58</v>
      </c>
      <c r="E892" s="39" t="s">
        <v>3499</v>
      </c>
    </row>
    <row r="893" spans="1:5" ht="12.75">
      <c r="A893" s="35" t="s">
        <v>59</v>
      </c>
      <c r="E893" s="40" t="s">
        <v>5</v>
      </c>
    </row>
    <row r="894" spans="1:5" ht="12.75">
      <c r="A894" t="s">
        <v>60</v>
      </c>
      <c r="E894" s="39" t="s">
        <v>5</v>
      </c>
    </row>
    <row r="895" spans="1:16" ht="12.75">
      <c r="A895" t="s">
        <v>52</v>
      </c>
      <c s="34" t="s">
        <v>3500</v>
      </c>
      <c s="34" t="s">
        <v>3501</v>
      </c>
      <c s="35" t="s">
        <v>5</v>
      </c>
      <c s="6" t="s">
        <v>3502</v>
      </c>
      <c s="36" t="s">
        <v>80</v>
      </c>
      <c s="37">
        <v>6.3</v>
      </c>
      <c s="36">
        <v>0</v>
      </c>
      <c s="36">
        <f>ROUND(G895*H895,6)</f>
      </c>
      <c r="L895" s="38">
        <v>0</v>
      </c>
      <c s="32">
        <f>ROUND(ROUND(L895,2)*ROUND(G895,3),2)</f>
      </c>
      <c s="36" t="s">
        <v>350</v>
      </c>
      <c>
        <f>(M895*21)/100</f>
      </c>
      <c t="s">
        <v>27</v>
      </c>
    </row>
    <row r="896" spans="1:5" ht="12.75">
      <c r="A896" s="35" t="s">
        <v>58</v>
      </c>
      <c r="E896" s="39" t="s">
        <v>3502</v>
      </c>
    </row>
    <row r="897" spans="1:5" ht="12.75">
      <c r="A897" s="35" t="s">
        <v>59</v>
      </c>
      <c r="E897" s="40" t="s">
        <v>5</v>
      </c>
    </row>
    <row r="898" spans="1:5" ht="12.75">
      <c r="A898" t="s">
        <v>60</v>
      </c>
      <c r="E898" s="39" t="s">
        <v>5</v>
      </c>
    </row>
    <row r="899" spans="1:16" ht="12.75">
      <c r="A899" t="s">
        <v>52</v>
      </c>
      <c s="34" t="s">
        <v>3503</v>
      </c>
      <c s="34" t="s">
        <v>3504</v>
      </c>
      <c s="35" t="s">
        <v>5</v>
      </c>
      <c s="6" t="s">
        <v>3505</v>
      </c>
      <c s="36" t="s">
        <v>80</v>
      </c>
      <c s="37">
        <v>6.2</v>
      </c>
      <c s="36">
        <v>0</v>
      </c>
      <c s="36">
        <f>ROUND(G899*H899,6)</f>
      </c>
      <c r="L899" s="38">
        <v>0</v>
      </c>
      <c s="32">
        <f>ROUND(ROUND(L899,2)*ROUND(G899,3),2)</f>
      </c>
      <c s="36" t="s">
        <v>350</v>
      </c>
      <c>
        <f>(M899*21)/100</f>
      </c>
      <c t="s">
        <v>27</v>
      </c>
    </row>
    <row r="900" spans="1:5" ht="12.75">
      <c r="A900" s="35" t="s">
        <v>58</v>
      </c>
      <c r="E900" s="39" t="s">
        <v>3505</v>
      </c>
    </row>
    <row r="901" spans="1:5" ht="12.75">
      <c r="A901" s="35" t="s">
        <v>59</v>
      </c>
      <c r="E901" s="40" t="s">
        <v>5</v>
      </c>
    </row>
    <row r="902" spans="1:5" ht="12.75">
      <c r="A902" t="s">
        <v>60</v>
      </c>
      <c r="E902" s="39" t="s">
        <v>5</v>
      </c>
    </row>
    <row r="903" spans="1:16" ht="12.75">
      <c r="A903" t="s">
        <v>52</v>
      </c>
      <c s="34" t="s">
        <v>3506</v>
      </c>
      <c s="34" t="s">
        <v>3507</v>
      </c>
      <c s="35" t="s">
        <v>5</v>
      </c>
      <c s="6" t="s">
        <v>3508</v>
      </c>
      <c s="36" t="s">
        <v>80</v>
      </c>
      <c s="37">
        <v>7.12</v>
      </c>
      <c s="36">
        <v>0</v>
      </c>
      <c s="36">
        <f>ROUND(G903*H903,6)</f>
      </c>
      <c r="L903" s="38">
        <v>0</v>
      </c>
      <c s="32">
        <f>ROUND(ROUND(L903,2)*ROUND(G903,3),2)</f>
      </c>
      <c s="36" t="s">
        <v>350</v>
      </c>
      <c>
        <f>(M903*21)/100</f>
      </c>
      <c t="s">
        <v>27</v>
      </c>
    </row>
    <row r="904" spans="1:5" ht="12.75">
      <c r="A904" s="35" t="s">
        <v>58</v>
      </c>
      <c r="E904" s="39" t="s">
        <v>3508</v>
      </c>
    </row>
    <row r="905" spans="1:5" ht="12.75">
      <c r="A905" s="35" t="s">
        <v>59</v>
      </c>
      <c r="E905" s="40" t="s">
        <v>5</v>
      </c>
    </row>
    <row r="906" spans="1:5" ht="12.75">
      <c r="A906" t="s">
        <v>60</v>
      </c>
      <c r="E906" s="39" t="s">
        <v>5</v>
      </c>
    </row>
    <row r="907" spans="1:16" ht="12.75">
      <c r="A907" t="s">
        <v>52</v>
      </c>
      <c s="34" t="s">
        <v>3509</v>
      </c>
      <c s="34" t="s">
        <v>3510</v>
      </c>
      <c s="35" t="s">
        <v>5</v>
      </c>
      <c s="6" t="s">
        <v>3511</v>
      </c>
      <c s="36" t="s">
        <v>80</v>
      </c>
      <c s="37">
        <v>12.8</v>
      </c>
      <c s="36">
        <v>0</v>
      </c>
      <c s="36">
        <f>ROUND(G907*H907,6)</f>
      </c>
      <c r="L907" s="38">
        <v>0</v>
      </c>
      <c s="32">
        <f>ROUND(ROUND(L907,2)*ROUND(G907,3),2)</f>
      </c>
      <c s="36" t="s">
        <v>350</v>
      </c>
      <c>
        <f>(M907*21)/100</f>
      </c>
      <c t="s">
        <v>27</v>
      </c>
    </row>
    <row r="908" spans="1:5" ht="12.75">
      <c r="A908" s="35" t="s">
        <v>58</v>
      </c>
      <c r="E908" s="39" t="s">
        <v>3511</v>
      </c>
    </row>
    <row r="909" spans="1:5" ht="12.75">
      <c r="A909" s="35" t="s">
        <v>59</v>
      </c>
      <c r="E909" s="40" t="s">
        <v>5</v>
      </c>
    </row>
    <row r="910" spans="1:5" ht="12.75">
      <c r="A910" t="s">
        <v>60</v>
      </c>
      <c r="E910" s="39" t="s">
        <v>5</v>
      </c>
    </row>
    <row r="911" spans="1:16" ht="25.5">
      <c r="A911" t="s">
        <v>52</v>
      </c>
      <c s="34" t="s">
        <v>3512</v>
      </c>
      <c s="34" t="s">
        <v>3513</v>
      </c>
      <c s="35" t="s">
        <v>5</v>
      </c>
      <c s="6" t="s">
        <v>3514</v>
      </c>
      <c s="36" t="s">
        <v>80</v>
      </c>
      <c s="37">
        <v>14.05</v>
      </c>
      <c s="36">
        <v>0</v>
      </c>
      <c s="36">
        <f>ROUND(G911*H911,6)</f>
      </c>
      <c r="L911" s="38">
        <v>0</v>
      </c>
      <c s="32">
        <f>ROUND(ROUND(L911,2)*ROUND(G911,3),2)</f>
      </c>
      <c s="36" t="s">
        <v>350</v>
      </c>
      <c>
        <f>(M911*21)/100</f>
      </c>
      <c t="s">
        <v>27</v>
      </c>
    </row>
    <row r="912" spans="1:5" ht="25.5">
      <c r="A912" s="35" t="s">
        <v>58</v>
      </c>
      <c r="E912" s="39" t="s">
        <v>3514</v>
      </c>
    </row>
    <row r="913" spans="1:5" ht="12.75">
      <c r="A913" s="35" t="s">
        <v>59</v>
      </c>
      <c r="E913" s="40" t="s">
        <v>5</v>
      </c>
    </row>
    <row r="914" spans="1:5" ht="12.75">
      <c r="A914" t="s">
        <v>60</v>
      </c>
      <c r="E914" s="39" t="s">
        <v>5</v>
      </c>
    </row>
    <row r="915" spans="1:16" ht="12.75">
      <c r="A915" t="s">
        <v>52</v>
      </c>
      <c s="34" t="s">
        <v>3515</v>
      </c>
      <c s="34" t="s">
        <v>3516</v>
      </c>
      <c s="35" t="s">
        <v>5</v>
      </c>
      <c s="6" t="s">
        <v>3517</v>
      </c>
      <c s="36" t="s">
        <v>80</v>
      </c>
      <c s="37">
        <v>6.4</v>
      </c>
      <c s="36">
        <v>0</v>
      </c>
      <c s="36">
        <f>ROUND(G915*H915,6)</f>
      </c>
      <c r="L915" s="38">
        <v>0</v>
      </c>
      <c s="32">
        <f>ROUND(ROUND(L915,2)*ROUND(G915,3),2)</f>
      </c>
      <c s="36" t="s">
        <v>350</v>
      </c>
      <c>
        <f>(M915*21)/100</f>
      </c>
      <c t="s">
        <v>27</v>
      </c>
    </row>
    <row r="916" spans="1:5" ht="12.75">
      <c r="A916" s="35" t="s">
        <v>58</v>
      </c>
      <c r="E916" s="39" t="s">
        <v>3517</v>
      </c>
    </row>
    <row r="917" spans="1:5" ht="12.75">
      <c r="A917" s="35" t="s">
        <v>59</v>
      </c>
      <c r="E917" s="40" t="s">
        <v>5</v>
      </c>
    </row>
    <row r="918" spans="1:5" ht="12.75">
      <c r="A918" t="s">
        <v>60</v>
      </c>
      <c r="E918" s="39" t="s">
        <v>5</v>
      </c>
    </row>
    <row r="919" spans="1:16" ht="12.75">
      <c r="A919" t="s">
        <v>52</v>
      </c>
      <c s="34" t="s">
        <v>3518</v>
      </c>
      <c s="34" t="s">
        <v>3519</v>
      </c>
      <c s="35" t="s">
        <v>5</v>
      </c>
      <c s="6" t="s">
        <v>3520</v>
      </c>
      <c s="36" t="s">
        <v>80</v>
      </c>
      <c s="37">
        <v>6.3</v>
      </c>
      <c s="36">
        <v>0</v>
      </c>
      <c s="36">
        <f>ROUND(G919*H919,6)</f>
      </c>
      <c r="L919" s="38">
        <v>0</v>
      </c>
      <c s="32">
        <f>ROUND(ROUND(L919,2)*ROUND(G919,3),2)</f>
      </c>
      <c s="36" t="s">
        <v>350</v>
      </c>
      <c>
        <f>(M919*21)/100</f>
      </c>
      <c t="s">
        <v>27</v>
      </c>
    </row>
    <row r="920" spans="1:5" ht="12.75">
      <c r="A920" s="35" t="s">
        <v>58</v>
      </c>
      <c r="E920" s="39" t="s">
        <v>3520</v>
      </c>
    </row>
    <row r="921" spans="1:5" ht="12.75">
      <c r="A921" s="35" t="s">
        <v>59</v>
      </c>
      <c r="E921" s="40" t="s">
        <v>5</v>
      </c>
    </row>
    <row r="922" spans="1:5" ht="12.75">
      <c r="A922" t="s">
        <v>60</v>
      </c>
      <c r="E922" s="39" t="s">
        <v>5</v>
      </c>
    </row>
    <row r="923" spans="1:16" ht="12.75">
      <c r="A923" t="s">
        <v>52</v>
      </c>
      <c s="34" t="s">
        <v>3521</v>
      </c>
      <c s="34" t="s">
        <v>3522</v>
      </c>
      <c s="35" t="s">
        <v>5</v>
      </c>
      <c s="6" t="s">
        <v>3523</v>
      </c>
      <c s="36" t="s">
        <v>80</v>
      </c>
      <c s="37">
        <v>14.05</v>
      </c>
      <c s="36">
        <v>0</v>
      </c>
      <c s="36">
        <f>ROUND(G923*H923,6)</f>
      </c>
      <c r="L923" s="38">
        <v>0</v>
      </c>
      <c s="32">
        <f>ROUND(ROUND(L923,2)*ROUND(G923,3),2)</f>
      </c>
      <c s="36" t="s">
        <v>350</v>
      </c>
      <c>
        <f>(M923*21)/100</f>
      </c>
      <c t="s">
        <v>27</v>
      </c>
    </row>
    <row r="924" spans="1:5" ht="12.75">
      <c r="A924" s="35" t="s">
        <v>58</v>
      </c>
      <c r="E924" s="39" t="s">
        <v>3523</v>
      </c>
    </row>
    <row r="925" spans="1:5" ht="12.75">
      <c r="A925" s="35" t="s">
        <v>59</v>
      </c>
      <c r="E925" s="40" t="s">
        <v>5</v>
      </c>
    </row>
    <row r="926" spans="1:5" ht="12.75">
      <c r="A926" t="s">
        <v>60</v>
      </c>
      <c r="E926" s="39" t="s">
        <v>5</v>
      </c>
    </row>
    <row r="927" spans="1:16" ht="12.75">
      <c r="A927" t="s">
        <v>52</v>
      </c>
      <c s="34" t="s">
        <v>3524</v>
      </c>
      <c s="34" t="s">
        <v>3525</v>
      </c>
      <c s="35" t="s">
        <v>5</v>
      </c>
      <c s="6" t="s">
        <v>3526</v>
      </c>
      <c s="36" t="s">
        <v>80</v>
      </c>
      <c s="37">
        <v>14.05</v>
      </c>
      <c s="36">
        <v>0</v>
      </c>
      <c s="36">
        <f>ROUND(G927*H927,6)</f>
      </c>
      <c r="L927" s="38">
        <v>0</v>
      </c>
      <c s="32">
        <f>ROUND(ROUND(L927,2)*ROUND(G927,3),2)</f>
      </c>
      <c s="36" t="s">
        <v>350</v>
      </c>
      <c>
        <f>(M927*21)/100</f>
      </c>
      <c t="s">
        <v>27</v>
      </c>
    </row>
    <row r="928" spans="1:5" ht="12.75">
      <c r="A928" s="35" t="s">
        <v>58</v>
      </c>
      <c r="E928" s="39" t="s">
        <v>3526</v>
      </c>
    </row>
    <row r="929" spans="1:5" ht="12.75">
      <c r="A929" s="35" t="s">
        <v>59</v>
      </c>
      <c r="E929" s="40" t="s">
        <v>5</v>
      </c>
    </row>
    <row r="930" spans="1:5" ht="12.75">
      <c r="A930" t="s">
        <v>60</v>
      </c>
      <c r="E930" s="39" t="s">
        <v>5</v>
      </c>
    </row>
    <row r="931" spans="1:16" ht="12.75">
      <c r="A931" t="s">
        <v>52</v>
      </c>
      <c s="34" t="s">
        <v>3527</v>
      </c>
      <c s="34" t="s">
        <v>3528</v>
      </c>
      <c s="35" t="s">
        <v>5</v>
      </c>
      <c s="6" t="s">
        <v>3529</v>
      </c>
      <c s="36" t="s">
        <v>80</v>
      </c>
      <c s="37">
        <v>4.6</v>
      </c>
      <c s="36">
        <v>0</v>
      </c>
      <c s="36">
        <f>ROUND(G931*H931,6)</f>
      </c>
      <c r="L931" s="38">
        <v>0</v>
      </c>
      <c s="32">
        <f>ROUND(ROUND(L931,2)*ROUND(G931,3),2)</f>
      </c>
      <c s="36" t="s">
        <v>350</v>
      </c>
      <c>
        <f>(M931*21)/100</f>
      </c>
      <c t="s">
        <v>27</v>
      </c>
    </row>
    <row r="932" spans="1:5" ht="12.75">
      <c r="A932" s="35" t="s">
        <v>58</v>
      </c>
      <c r="E932" s="39" t="s">
        <v>3529</v>
      </c>
    </row>
    <row r="933" spans="1:5" ht="12.75">
      <c r="A933" s="35" t="s">
        <v>59</v>
      </c>
      <c r="E933" s="40" t="s">
        <v>5</v>
      </c>
    </row>
    <row r="934" spans="1:5" ht="12.75">
      <c r="A934" t="s">
        <v>60</v>
      </c>
      <c r="E934" s="39" t="s">
        <v>5</v>
      </c>
    </row>
    <row r="935" spans="1:16" ht="12.75">
      <c r="A935" t="s">
        <v>52</v>
      </c>
      <c s="34" t="s">
        <v>3530</v>
      </c>
      <c s="34" t="s">
        <v>3531</v>
      </c>
      <c s="35" t="s">
        <v>5</v>
      </c>
      <c s="6" t="s">
        <v>3532</v>
      </c>
      <c s="36" t="s">
        <v>80</v>
      </c>
      <c s="37">
        <v>9.25</v>
      </c>
      <c s="36">
        <v>0</v>
      </c>
      <c s="36">
        <f>ROUND(G935*H935,6)</f>
      </c>
      <c r="L935" s="38">
        <v>0</v>
      </c>
      <c s="32">
        <f>ROUND(ROUND(L935,2)*ROUND(G935,3),2)</f>
      </c>
      <c s="36" t="s">
        <v>350</v>
      </c>
      <c>
        <f>(M935*21)/100</f>
      </c>
      <c t="s">
        <v>27</v>
      </c>
    </row>
    <row r="936" spans="1:5" ht="12.75">
      <c r="A936" s="35" t="s">
        <v>58</v>
      </c>
      <c r="E936" s="39" t="s">
        <v>3532</v>
      </c>
    </row>
    <row r="937" spans="1:5" ht="12.75">
      <c r="A937" s="35" t="s">
        <v>59</v>
      </c>
      <c r="E937" s="40" t="s">
        <v>5</v>
      </c>
    </row>
    <row r="938" spans="1:5" ht="12.75">
      <c r="A938" t="s">
        <v>60</v>
      </c>
      <c r="E938" s="39" t="s">
        <v>5</v>
      </c>
    </row>
    <row r="939" spans="1:16" ht="12.75">
      <c r="A939" t="s">
        <v>52</v>
      </c>
      <c s="34" t="s">
        <v>3533</v>
      </c>
      <c s="34" t="s">
        <v>3534</v>
      </c>
      <c s="35" t="s">
        <v>5</v>
      </c>
      <c s="6" t="s">
        <v>3535</v>
      </c>
      <c s="36" t="s">
        <v>80</v>
      </c>
      <c s="37">
        <v>9.2</v>
      </c>
      <c s="36">
        <v>0</v>
      </c>
      <c s="36">
        <f>ROUND(G939*H939,6)</f>
      </c>
      <c r="L939" s="38">
        <v>0</v>
      </c>
      <c s="32">
        <f>ROUND(ROUND(L939,2)*ROUND(G939,3),2)</f>
      </c>
      <c s="36" t="s">
        <v>350</v>
      </c>
      <c>
        <f>(M939*21)/100</f>
      </c>
      <c t="s">
        <v>27</v>
      </c>
    </row>
    <row r="940" spans="1:5" ht="12.75">
      <c r="A940" s="35" t="s">
        <v>58</v>
      </c>
      <c r="E940" s="39" t="s">
        <v>3535</v>
      </c>
    </row>
    <row r="941" spans="1:5" ht="12.75">
      <c r="A941" s="35" t="s">
        <v>59</v>
      </c>
      <c r="E941" s="40" t="s">
        <v>5</v>
      </c>
    </row>
    <row r="942" spans="1:5" ht="12.75">
      <c r="A942" t="s">
        <v>60</v>
      </c>
      <c r="E942" s="39" t="s">
        <v>5</v>
      </c>
    </row>
    <row r="943" spans="1:16" ht="25.5">
      <c r="A943" t="s">
        <v>52</v>
      </c>
      <c s="34" t="s">
        <v>3536</v>
      </c>
      <c s="34" t="s">
        <v>3537</v>
      </c>
      <c s="35" t="s">
        <v>5</v>
      </c>
      <c s="6" t="s">
        <v>3538</v>
      </c>
      <c s="36" t="s">
        <v>80</v>
      </c>
      <c s="37">
        <v>17.67</v>
      </c>
      <c s="36">
        <v>0</v>
      </c>
      <c s="36">
        <f>ROUND(G943*H943,6)</f>
      </c>
      <c r="L943" s="38">
        <v>0</v>
      </c>
      <c s="32">
        <f>ROUND(ROUND(L943,2)*ROUND(G943,3),2)</f>
      </c>
      <c s="36" t="s">
        <v>350</v>
      </c>
      <c>
        <f>(M943*21)/100</f>
      </c>
      <c t="s">
        <v>27</v>
      </c>
    </row>
    <row r="944" spans="1:5" ht="25.5">
      <c r="A944" s="35" t="s">
        <v>58</v>
      </c>
      <c r="E944" s="39" t="s">
        <v>3538</v>
      </c>
    </row>
    <row r="945" spans="1:5" ht="12.75">
      <c r="A945" s="35" t="s">
        <v>59</v>
      </c>
      <c r="E945" s="40" t="s">
        <v>5</v>
      </c>
    </row>
    <row r="946" spans="1:5" ht="12.75">
      <c r="A946" t="s">
        <v>60</v>
      </c>
      <c r="E946" s="39" t="s">
        <v>5</v>
      </c>
    </row>
    <row r="947" spans="1:16" ht="25.5">
      <c r="A947" t="s">
        <v>52</v>
      </c>
      <c s="34" t="s">
        <v>3539</v>
      </c>
      <c s="34" t="s">
        <v>3540</v>
      </c>
      <c s="35" t="s">
        <v>5</v>
      </c>
      <c s="6" t="s">
        <v>3541</v>
      </c>
      <c s="36" t="s">
        <v>80</v>
      </c>
      <c s="37">
        <v>47.5</v>
      </c>
      <c s="36">
        <v>0</v>
      </c>
      <c s="36">
        <f>ROUND(G947*H947,6)</f>
      </c>
      <c r="L947" s="38">
        <v>0</v>
      </c>
      <c s="32">
        <f>ROUND(ROUND(L947,2)*ROUND(G947,3),2)</f>
      </c>
      <c s="36" t="s">
        <v>350</v>
      </c>
      <c>
        <f>(M947*21)/100</f>
      </c>
      <c t="s">
        <v>27</v>
      </c>
    </row>
    <row r="948" spans="1:5" ht="25.5">
      <c r="A948" s="35" t="s">
        <v>58</v>
      </c>
      <c r="E948" s="39" t="s">
        <v>3541</v>
      </c>
    </row>
    <row r="949" spans="1:5" ht="12.75">
      <c r="A949" s="35" t="s">
        <v>59</v>
      </c>
      <c r="E949" s="40" t="s">
        <v>5</v>
      </c>
    </row>
    <row r="950" spans="1:5" ht="12.75">
      <c r="A950" t="s">
        <v>60</v>
      </c>
      <c r="E950" s="39" t="s">
        <v>5</v>
      </c>
    </row>
    <row r="951" spans="1:16" ht="25.5">
      <c r="A951" t="s">
        <v>52</v>
      </c>
      <c s="34" t="s">
        <v>3542</v>
      </c>
      <c s="34" t="s">
        <v>3543</v>
      </c>
      <c s="35" t="s">
        <v>5</v>
      </c>
      <c s="6" t="s">
        <v>3544</v>
      </c>
      <c s="36" t="s">
        <v>94</v>
      </c>
      <c s="37">
        <v>2</v>
      </c>
      <c s="36">
        <v>0</v>
      </c>
      <c s="36">
        <f>ROUND(G951*H951,6)</f>
      </c>
      <c r="L951" s="38">
        <v>0</v>
      </c>
      <c s="32">
        <f>ROUND(ROUND(L951,2)*ROUND(G951,3),2)</f>
      </c>
      <c s="36" t="s">
        <v>350</v>
      </c>
      <c>
        <f>(M951*21)/100</f>
      </c>
      <c t="s">
        <v>27</v>
      </c>
    </row>
    <row r="952" spans="1:5" ht="25.5">
      <c r="A952" s="35" t="s">
        <v>58</v>
      </c>
      <c r="E952" s="39" t="s">
        <v>3545</v>
      </c>
    </row>
    <row r="953" spans="1:5" ht="12.75">
      <c r="A953" s="35" t="s">
        <v>59</v>
      </c>
      <c r="E953" s="40" t="s">
        <v>5</v>
      </c>
    </row>
    <row r="954" spans="1:5" ht="12.75">
      <c r="A954" t="s">
        <v>60</v>
      </c>
      <c r="E954" s="39" t="s">
        <v>5</v>
      </c>
    </row>
    <row r="955" spans="1:16" ht="25.5">
      <c r="A955" t="s">
        <v>52</v>
      </c>
      <c s="34" t="s">
        <v>3546</v>
      </c>
      <c s="34" t="s">
        <v>3547</v>
      </c>
      <c s="35" t="s">
        <v>5</v>
      </c>
      <c s="6" t="s">
        <v>3548</v>
      </c>
      <c s="36" t="s">
        <v>94</v>
      </c>
      <c s="37">
        <v>2</v>
      </c>
      <c s="36">
        <v>0</v>
      </c>
      <c s="36">
        <f>ROUND(G955*H955,6)</f>
      </c>
      <c r="L955" s="38">
        <v>0</v>
      </c>
      <c s="32">
        <f>ROUND(ROUND(L955,2)*ROUND(G955,3),2)</f>
      </c>
      <c s="36" t="s">
        <v>350</v>
      </c>
      <c>
        <f>(M955*21)/100</f>
      </c>
      <c t="s">
        <v>27</v>
      </c>
    </row>
    <row r="956" spans="1:5" ht="25.5">
      <c r="A956" s="35" t="s">
        <v>58</v>
      </c>
      <c r="E956" s="39" t="s">
        <v>3549</v>
      </c>
    </row>
    <row r="957" spans="1:5" ht="12.75">
      <c r="A957" s="35" t="s">
        <v>59</v>
      </c>
      <c r="E957" s="40" t="s">
        <v>5</v>
      </c>
    </row>
    <row r="958" spans="1:5" ht="12.75">
      <c r="A958" t="s">
        <v>60</v>
      </c>
      <c r="E958" s="39" t="s">
        <v>5</v>
      </c>
    </row>
    <row r="959" spans="1:16" ht="25.5">
      <c r="A959" t="s">
        <v>52</v>
      </c>
      <c s="34" t="s">
        <v>3550</v>
      </c>
      <c s="34" t="s">
        <v>3551</v>
      </c>
      <c s="35" t="s">
        <v>5</v>
      </c>
      <c s="6" t="s">
        <v>3552</v>
      </c>
      <c s="36" t="s">
        <v>94</v>
      </c>
      <c s="37">
        <v>2</v>
      </c>
      <c s="36">
        <v>0</v>
      </c>
      <c s="36">
        <f>ROUND(G959*H959,6)</f>
      </c>
      <c r="L959" s="38">
        <v>0</v>
      </c>
      <c s="32">
        <f>ROUND(ROUND(L959,2)*ROUND(G959,3),2)</f>
      </c>
      <c s="36" t="s">
        <v>350</v>
      </c>
      <c>
        <f>(M959*21)/100</f>
      </c>
      <c t="s">
        <v>27</v>
      </c>
    </row>
    <row r="960" spans="1:5" ht="25.5">
      <c r="A960" s="35" t="s">
        <v>58</v>
      </c>
      <c r="E960" s="39" t="s">
        <v>3553</v>
      </c>
    </row>
    <row r="961" spans="1:5" ht="12.75">
      <c r="A961" s="35" t="s">
        <v>59</v>
      </c>
      <c r="E961" s="40" t="s">
        <v>5</v>
      </c>
    </row>
    <row r="962" spans="1:5" ht="12.75">
      <c r="A962" t="s">
        <v>60</v>
      </c>
      <c r="E962" s="39" t="s">
        <v>5</v>
      </c>
    </row>
    <row r="963" spans="1:16" ht="38.25">
      <c r="A963" t="s">
        <v>52</v>
      </c>
      <c s="34" t="s">
        <v>3554</v>
      </c>
      <c s="34" t="s">
        <v>3555</v>
      </c>
      <c s="35" t="s">
        <v>5</v>
      </c>
      <c s="6" t="s">
        <v>3556</v>
      </c>
      <c s="36" t="s">
        <v>85</v>
      </c>
      <c s="37">
        <v>1</v>
      </c>
      <c s="36">
        <v>0</v>
      </c>
      <c s="36">
        <f>ROUND(G963*H963,6)</f>
      </c>
      <c r="L963" s="38">
        <v>0</v>
      </c>
      <c s="32">
        <f>ROUND(ROUND(L963,2)*ROUND(G963,3),2)</f>
      </c>
      <c s="36" t="s">
        <v>350</v>
      </c>
      <c>
        <f>(M963*21)/100</f>
      </c>
      <c t="s">
        <v>27</v>
      </c>
    </row>
    <row r="964" spans="1:5" ht="38.25">
      <c r="A964" s="35" t="s">
        <v>58</v>
      </c>
      <c r="E964" s="39" t="s">
        <v>3557</v>
      </c>
    </row>
    <row r="965" spans="1:5" ht="12.75">
      <c r="A965" s="35" t="s">
        <v>59</v>
      </c>
      <c r="E965" s="40" t="s">
        <v>5</v>
      </c>
    </row>
    <row r="966" spans="1:5" ht="12.75">
      <c r="A966" t="s">
        <v>60</v>
      </c>
      <c r="E966" s="39" t="s">
        <v>5</v>
      </c>
    </row>
    <row r="967" spans="1:16" ht="25.5">
      <c r="A967" t="s">
        <v>52</v>
      </c>
      <c s="34" t="s">
        <v>3558</v>
      </c>
      <c s="34" t="s">
        <v>3559</v>
      </c>
      <c s="35" t="s">
        <v>5</v>
      </c>
      <c s="6" t="s">
        <v>3560</v>
      </c>
      <c s="36" t="s">
        <v>80</v>
      </c>
      <c s="37">
        <v>10</v>
      </c>
      <c s="36">
        <v>0</v>
      </c>
      <c s="36">
        <f>ROUND(G967*H967,6)</f>
      </c>
      <c r="L967" s="38">
        <v>0</v>
      </c>
      <c s="32">
        <f>ROUND(ROUND(L967,2)*ROUND(G967,3),2)</f>
      </c>
      <c s="36" t="s">
        <v>350</v>
      </c>
      <c>
        <f>(M967*21)/100</f>
      </c>
      <c t="s">
        <v>27</v>
      </c>
    </row>
    <row r="968" spans="1:5" ht="25.5">
      <c r="A968" s="35" t="s">
        <v>58</v>
      </c>
      <c r="E968" s="39" t="s">
        <v>3560</v>
      </c>
    </row>
    <row r="969" spans="1:5" ht="12.75">
      <c r="A969" s="35" t="s">
        <v>59</v>
      </c>
      <c r="E969" s="40" t="s">
        <v>5</v>
      </c>
    </row>
    <row r="970" spans="1:5" ht="12.75">
      <c r="A970" t="s">
        <v>60</v>
      </c>
      <c r="E970" s="39" t="s">
        <v>5</v>
      </c>
    </row>
    <row r="971" spans="1:16" ht="12.75">
      <c r="A971" t="s">
        <v>52</v>
      </c>
      <c s="34" t="s">
        <v>3561</v>
      </c>
      <c s="34" t="s">
        <v>3562</v>
      </c>
      <c s="35" t="s">
        <v>5</v>
      </c>
      <c s="6" t="s">
        <v>3563</v>
      </c>
      <c s="36" t="s">
        <v>73</v>
      </c>
      <c s="37">
        <v>805.726</v>
      </c>
      <c s="36">
        <v>0</v>
      </c>
      <c s="36">
        <f>ROUND(G971*H971,6)</f>
      </c>
      <c r="L971" s="38">
        <v>0</v>
      </c>
      <c s="32">
        <f>ROUND(ROUND(L971,2)*ROUND(G971,3),2)</f>
      </c>
      <c s="36" t="s">
        <v>2446</v>
      </c>
      <c>
        <f>(M971*21)/100</f>
      </c>
      <c t="s">
        <v>27</v>
      </c>
    </row>
    <row r="972" spans="1:5" ht="12.75">
      <c r="A972" s="35" t="s">
        <v>58</v>
      </c>
      <c r="E972" s="39" t="s">
        <v>3564</v>
      </c>
    </row>
    <row r="973" spans="1:5" ht="76.5">
      <c r="A973" s="35" t="s">
        <v>59</v>
      </c>
      <c r="E973" s="40" t="s">
        <v>3565</v>
      </c>
    </row>
    <row r="974" spans="1:5" ht="12.75">
      <c r="A974" t="s">
        <v>60</v>
      </c>
      <c r="E974" s="39" t="s">
        <v>5</v>
      </c>
    </row>
    <row r="975" spans="1:16" ht="25.5">
      <c r="A975" t="s">
        <v>52</v>
      </c>
      <c s="34" t="s">
        <v>3566</v>
      </c>
      <c s="34" t="s">
        <v>3567</v>
      </c>
      <c s="35" t="s">
        <v>5</v>
      </c>
      <c s="6" t="s">
        <v>3568</v>
      </c>
      <c s="36" t="s">
        <v>73</v>
      </c>
      <c s="37">
        <v>805.726</v>
      </c>
      <c s="36">
        <v>0.00661</v>
      </c>
      <c s="36">
        <f>ROUND(G975*H975,6)</f>
      </c>
      <c r="L975" s="38">
        <v>0</v>
      </c>
      <c s="32">
        <f>ROUND(ROUND(L975,2)*ROUND(G975,3),2)</f>
      </c>
      <c s="36" t="s">
        <v>2446</v>
      </c>
      <c>
        <f>(M975*21)/100</f>
      </c>
      <c t="s">
        <v>27</v>
      </c>
    </row>
    <row r="976" spans="1:5" ht="38.25">
      <c r="A976" s="35" t="s">
        <v>58</v>
      </c>
      <c r="E976" s="39" t="s">
        <v>3569</v>
      </c>
    </row>
    <row r="977" spans="1:5" ht="178.5">
      <c r="A977" s="35" t="s">
        <v>59</v>
      </c>
      <c r="E977" s="40" t="s">
        <v>3570</v>
      </c>
    </row>
    <row r="978" spans="1:5" ht="12.75">
      <c r="A978" t="s">
        <v>60</v>
      </c>
      <c r="E978" s="39" t="s">
        <v>5</v>
      </c>
    </row>
    <row r="979" spans="1:16" ht="12.75">
      <c r="A979" t="s">
        <v>52</v>
      </c>
      <c s="34" t="s">
        <v>3571</v>
      </c>
      <c s="34" t="s">
        <v>3572</v>
      </c>
      <c s="35" t="s">
        <v>5</v>
      </c>
      <c s="6" t="s">
        <v>3573</v>
      </c>
      <c s="36" t="s">
        <v>373</v>
      </c>
      <c s="37">
        <v>5.789</v>
      </c>
      <c s="36">
        <v>0</v>
      </c>
      <c s="36">
        <f>ROUND(G979*H979,6)</f>
      </c>
      <c r="L979" s="38">
        <v>0</v>
      </c>
      <c s="32">
        <f>ROUND(ROUND(L979,2)*ROUND(G979,3),2)</f>
      </c>
      <c s="36" t="s">
        <v>2446</v>
      </c>
      <c>
        <f>(M979*21)/100</f>
      </c>
      <c t="s">
        <v>27</v>
      </c>
    </row>
    <row r="980" spans="1:5" ht="25.5">
      <c r="A980" s="35" t="s">
        <v>58</v>
      </c>
      <c r="E980" s="39" t="s">
        <v>3574</v>
      </c>
    </row>
    <row r="981" spans="1:5" ht="12.75">
      <c r="A981" s="35" t="s">
        <v>59</v>
      </c>
      <c r="E981" s="40" t="s">
        <v>5</v>
      </c>
    </row>
    <row r="982" spans="1:5" ht="12.75">
      <c r="A982" t="s">
        <v>60</v>
      </c>
      <c r="E982" s="39" t="s">
        <v>5</v>
      </c>
    </row>
    <row r="983" spans="1:16" ht="12.75">
      <c r="A983" t="s">
        <v>52</v>
      </c>
      <c s="34" t="s">
        <v>3575</v>
      </c>
      <c s="34" t="s">
        <v>3576</v>
      </c>
      <c s="35" t="s">
        <v>5</v>
      </c>
      <c s="6" t="s">
        <v>3577</v>
      </c>
      <c s="36" t="s">
        <v>373</v>
      </c>
      <c s="37">
        <v>5.789</v>
      </c>
      <c s="36">
        <v>0</v>
      </c>
      <c s="36">
        <f>ROUND(G983*H983,6)</f>
      </c>
      <c r="L983" s="38">
        <v>0</v>
      </c>
      <c s="32">
        <f>ROUND(ROUND(L983,2)*ROUND(G983,3),2)</f>
      </c>
      <c s="36" t="s">
        <v>2446</v>
      </c>
      <c>
        <f>(M983*21)/100</f>
      </c>
      <c t="s">
        <v>27</v>
      </c>
    </row>
    <row r="984" spans="1:5" ht="38.25">
      <c r="A984" s="35" t="s">
        <v>58</v>
      </c>
      <c r="E984" s="39" t="s">
        <v>3578</v>
      </c>
    </row>
    <row r="985" spans="1:5" ht="12.75">
      <c r="A985" s="35" t="s">
        <v>59</v>
      </c>
      <c r="E985" s="40" t="s">
        <v>5</v>
      </c>
    </row>
    <row r="986" spans="1:5" ht="12.75">
      <c r="A986" t="s">
        <v>60</v>
      </c>
      <c r="E986" s="39" t="s">
        <v>5</v>
      </c>
    </row>
    <row r="987" spans="1:13" ht="12.75">
      <c r="A987" t="s">
        <v>49</v>
      </c>
      <c r="C987" s="31" t="s">
        <v>2668</v>
      </c>
      <c r="E987" s="33" t="s">
        <v>2669</v>
      </c>
      <c r="J987" s="32">
        <f>0</f>
      </c>
      <c s="32">
        <f>0</f>
      </c>
      <c s="32">
        <f>0+L988+L992+L996+L1000</f>
      </c>
      <c s="32">
        <f>0+M988+M992+M996+M1000</f>
      </c>
    </row>
    <row r="988" spans="1:16" ht="25.5">
      <c r="A988" t="s">
        <v>52</v>
      </c>
      <c s="34" t="s">
        <v>255</v>
      </c>
      <c s="34" t="s">
        <v>3579</v>
      </c>
      <c s="35" t="s">
        <v>5</v>
      </c>
      <c s="6" t="s">
        <v>3580</v>
      </c>
      <c s="36" t="s">
        <v>73</v>
      </c>
      <c s="37">
        <v>886.299</v>
      </c>
      <c s="36">
        <v>0.00025</v>
      </c>
      <c s="36">
        <f>ROUND(G988*H988,6)</f>
      </c>
      <c r="L988" s="38">
        <v>0</v>
      </c>
      <c s="32">
        <f>ROUND(ROUND(L988,2)*ROUND(G988,3),2)</f>
      </c>
      <c s="36" t="s">
        <v>2446</v>
      </c>
      <c>
        <f>(M988*21)/100</f>
      </c>
      <c t="s">
        <v>27</v>
      </c>
    </row>
    <row r="989" spans="1:5" ht="25.5">
      <c r="A989" s="35" t="s">
        <v>58</v>
      </c>
      <c r="E989" s="39" t="s">
        <v>3580</v>
      </c>
    </row>
    <row r="990" spans="1:5" ht="12.75">
      <c r="A990" s="35" t="s">
        <v>59</v>
      </c>
      <c r="E990" s="40" t="s">
        <v>5</v>
      </c>
    </row>
    <row r="991" spans="1:5" ht="12.75">
      <c r="A991" t="s">
        <v>60</v>
      </c>
      <c r="E991" s="39" t="s">
        <v>5</v>
      </c>
    </row>
    <row r="992" spans="1:16" ht="25.5">
      <c r="A992" t="s">
        <v>52</v>
      </c>
      <c s="34" t="s">
        <v>3581</v>
      </c>
      <c s="34" t="s">
        <v>3582</v>
      </c>
      <c s="35" t="s">
        <v>5</v>
      </c>
      <c s="6" t="s">
        <v>3583</v>
      </c>
      <c s="36" t="s">
        <v>73</v>
      </c>
      <c s="37">
        <v>805.726</v>
      </c>
      <c s="36">
        <v>1E-05</v>
      </c>
      <c s="36">
        <f>ROUND(G992*H992,6)</f>
      </c>
      <c r="L992" s="38">
        <v>0</v>
      </c>
      <c s="32">
        <f>ROUND(ROUND(L992,2)*ROUND(G992,3),2)</f>
      </c>
      <c s="36" t="s">
        <v>2446</v>
      </c>
      <c>
        <f>(M992*21)/100</f>
      </c>
      <c t="s">
        <v>27</v>
      </c>
    </row>
    <row r="993" spans="1:5" ht="25.5">
      <c r="A993" s="35" t="s">
        <v>58</v>
      </c>
      <c r="E993" s="39" t="s">
        <v>3584</v>
      </c>
    </row>
    <row r="994" spans="1:5" ht="76.5">
      <c r="A994" s="35" t="s">
        <v>59</v>
      </c>
      <c r="E994" s="40" t="s">
        <v>3585</v>
      </c>
    </row>
    <row r="995" spans="1:5" ht="12.75">
      <c r="A995" t="s">
        <v>60</v>
      </c>
      <c r="E995" s="39" t="s">
        <v>5</v>
      </c>
    </row>
    <row r="996" spans="1:16" ht="12.75">
      <c r="A996" t="s">
        <v>52</v>
      </c>
      <c s="34" t="s">
        <v>3586</v>
      </c>
      <c s="34" t="s">
        <v>3587</v>
      </c>
      <c s="35" t="s">
        <v>5</v>
      </c>
      <c s="6" t="s">
        <v>3588</v>
      </c>
      <c s="36" t="s">
        <v>373</v>
      </c>
      <c s="37">
        <v>0.23</v>
      </c>
      <c s="36">
        <v>0</v>
      </c>
      <c s="36">
        <f>ROUND(G996*H996,6)</f>
      </c>
      <c r="L996" s="38">
        <v>0</v>
      </c>
      <c s="32">
        <f>ROUND(ROUND(L996,2)*ROUND(G996,3),2)</f>
      </c>
      <c s="36" t="s">
        <v>2446</v>
      </c>
      <c>
        <f>(M996*21)/100</f>
      </c>
      <c t="s">
        <v>27</v>
      </c>
    </row>
    <row r="997" spans="1:5" ht="25.5">
      <c r="A997" s="35" t="s">
        <v>58</v>
      </c>
      <c r="E997" s="39" t="s">
        <v>3589</v>
      </c>
    </row>
    <row r="998" spans="1:5" ht="12.75">
      <c r="A998" s="35" t="s">
        <v>59</v>
      </c>
      <c r="E998" s="40" t="s">
        <v>5</v>
      </c>
    </row>
    <row r="999" spans="1:5" ht="12.75">
      <c r="A999" t="s">
        <v>60</v>
      </c>
      <c r="E999" s="39" t="s">
        <v>5</v>
      </c>
    </row>
    <row r="1000" spans="1:16" ht="12.75">
      <c r="A1000" t="s">
        <v>52</v>
      </c>
      <c s="34" t="s">
        <v>3590</v>
      </c>
      <c s="34" t="s">
        <v>3591</v>
      </c>
      <c s="35" t="s">
        <v>5</v>
      </c>
      <c s="6" t="s">
        <v>3592</v>
      </c>
      <c s="36" t="s">
        <v>373</v>
      </c>
      <c s="37">
        <v>0.23</v>
      </c>
      <c s="36">
        <v>0</v>
      </c>
      <c s="36">
        <f>ROUND(G1000*H1000,6)</f>
      </c>
      <c r="L1000" s="38">
        <v>0</v>
      </c>
      <c s="32">
        <f>ROUND(ROUND(L1000,2)*ROUND(G1000,3),2)</f>
      </c>
      <c s="36" t="s">
        <v>2446</v>
      </c>
      <c>
        <f>(M1000*21)/100</f>
      </c>
      <c t="s">
        <v>27</v>
      </c>
    </row>
    <row r="1001" spans="1:5" ht="38.25">
      <c r="A1001" s="35" t="s">
        <v>58</v>
      </c>
      <c r="E1001" s="39" t="s">
        <v>3593</v>
      </c>
    </row>
    <row r="1002" spans="1:5" ht="12.75">
      <c r="A1002" s="35" t="s">
        <v>59</v>
      </c>
      <c r="E1002" s="40" t="s">
        <v>5</v>
      </c>
    </row>
    <row r="1003" spans="1:5" ht="12.75">
      <c r="A1003" t="s">
        <v>60</v>
      </c>
      <c r="E1003" s="39" t="s">
        <v>5</v>
      </c>
    </row>
    <row r="1004" spans="1:13" ht="12.75">
      <c r="A1004" t="s">
        <v>49</v>
      </c>
      <c r="C1004" s="31" t="s">
        <v>3594</v>
      </c>
      <c r="E1004" s="33" t="s">
        <v>3595</v>
      </c>
      <c r="J1004" s="32">
        <f>0</f>
      </c>
      <c s="32">
        <f>0</f>
      </c>
      <c s="32">
        <f>0+L1005+L1009+L1013+L1017+L1021+L1025+L1029+L1033+L1037+L1041+L1045+L1049+L1053+L1057+L1061+L1065+L1069+L1073+L1077+L1081+L1085+L1089+L1093+L1097+L1101+L1105+L1109+L1113+L1117+L1121+L1125+L1129+L1133+L1137</f>
      </c>
      <c s="32">
        <f>0+M1005+M1009+M1013+M1017+M1021+M1025+M1029+M1033+M1037+M1041+M1045+M1049+M1053+M1057+M1061+M1065+M1069+M1073+M1077+M1081+M1085+M1089+M1093+M1097+M1101+M1105+M1109+M1113+M1117+M1121+M1125+M1129+M1133+M1137</f>
      </c>
    </row>
    <row r="1005" spans="1:16" ht="38.25">
      <c r="A1005" t="s">
        <v>52</v>
      </c>
      <c s="34" t="s">
        <v>3596</v>
      </c>
      <c s="34" t="s">
        <v>3597</v>
      </c>
      <c s="35" t="s">
        <v>5</v>
      </c>
      <c s="6" t="s">
        <v>3598</v>
      </c>
      <c s="36" t="s">
        <v>85</v>
      </c>
      <c s="37">
        <v>2</v>
      </c>
      <c s="36">
        <v>0</v>
      </c>
      <c s="36">
        <f>ROUND(G1005*H1005,6)</f>
      </c>
      <c r="L1005" s="38">
        <v>0</v>
      </c>
      <c s="32">
        <f>ROUND(ROUND(L1005,2)*ROUND(G1005,3),2)</f>
      </c>
      <c s="36" t="s">
        <v>350</v>
      </c>
      <c>
        <f>(M1005*21)/100</f>
      </c>
      <c t="s">
        <v>27</v>
      </c>
    </row>
    <row r="1006" spans="1:5" ht="38.25">
      <c r="A1006" s="35" t="s">
        <v>58</v>
      </c>
      <c r="E1006" s="39" t="s">
        <v>3599</v>
      </c>
    </row>
    <row r="1007" spans="1:5" ht="12.75">
      <c r="A1007" s="35" t="s">
        <v>59</v>
      </c>
      <c r="E1007" s="40" t="s">
        <v>5</v>
      </c>
    </row>
    <row r="1008" spans="1:5" ht="12.75">
      <c r="A1008" t="s">
        <v>60</v>
      </c>
      <c r="E1008" s="39" t="s">
        <v>5</v>
      </c>
    </row>
    <row r="1009" spans="1:16" ht="38.25">
      <c r="A1009" t="s">
        <v>52</v>
      </c>
      <c s="34" t="s">
        <v>3600</v>
      </c>
      <c s="34" t="s">
        <v>3601</v>
      </c>
      <c s="35" t="s">
        <v>5</v>
      </c>
      <c s="6" t="s">
        <v>3602</v>
      </c>
      <c s="36" t="s">
        <v>85</v>
      </c>
      <c s="37">
        <v>1</v>
      </c>
      <c s="36">
        <v>0</v>
      </c>
      <c s="36">
        <f>ROUND(G1009*H1009,6)</f>
      </c>
      <c r="L1009" s="38">
        <v>0</v>
      </c>
      <c s="32">
        <f>ROUND(ROUND(L1009,2)*ROUND(G1009,3),2)</f>
      </c>
      <c s="36" t="s">
        <v>350</v>
      </c>
      <c>
        <f>(M1009*21)/100</f>
      </c>
      <c t="s">
        <v>27</v>
      </c>
    </row>
    <row r="1010" spans="1:5" ht="38.25">
      <c r="A1010" s="35" t="s">
        <v>58</v>
      </c>
      <c r="E1010" s="39" t="s">
        <v>3603</v>
      </c>
    </row>
    <row r="1011" spans="1:5" ht="12.75">
      <c r="A1011" s="35" t="s">
        <v>59</v>
      </c>
      <c r="E1011" s="40" t="s">
        <v>5</v>
      </c>
    </row>
    <row r="1012" spans="1:5" ht="12.75">
      <c r="A1012" t="s">
        <v>60</v>
      </c>
      <c r="E1012" s="39" t="s">
        <v>5</v>
      </c>
    </row>
    <row r="1013" spans="1:16" ht="38.25">
      <c r="A1013" t="s">
        <v>52</v>
      </c>
      <c s="34" t="s">
        <v>3604</v>
      </c>
      <c s="34" t="s">
        <v>3605</v>
      </c>
      <c s="35" t="s">
        <v>5</v>
      </c>
      <c s="6" t="s">
        <v>3606</v>
      </c>
      <c s="36" t="s">
        <v>85</v>
      </c>
      <c s="37">
        <v>1</v>
      </c>
      <c s="36">
        <v>0</v>
      </c>
      <c s="36">
        <f>ROUND(G1013*H1013,6)</f>
      </c>
      <c r="L1013" s="38">
        <v>0</v>
      </c>
      <c s="32">
        <f>ROUND(ROUND(L1013,2)*ROUND(G1013,3),2)</f>
      </c>
      <c s="36" t="s">
        <v>350</v>
      </c>
      <c>
        <f>(M1013*21)/100</f>
      </c>
      <c t="s">
        <v>27</v>
      </c>
    </row>
    <row r="1014" spans="1:5" ht="38.25">
      <c r="A1014" s="35" t="s">
        <v>58</v>
      </c>
      <c r="E1014" s="39" t="s">
        <v>3607</v>
      </c>
    </row>
    <row r="1015" spans="1:5" ht="12.75">
      <c r="A1015" s="35" t="s">
        <v>59</v>
      </c>
      <c r="E1015" s="40" t="s">
        <v>5</v>
      </c>
    </row>
    <row r="1016" spans="1:5" ht="12.75">
      <c r="A1016" t="s">
        <v>60</v>
      </c>
      <c r="E1016" s="39" t="s">
        <v>5</v>
      </c>
    </row>
    <row r="1017" spans="1:16" ht="25.5">
      <c r="A1017" t="s">
        <v>52</v>
      </c>
      <c s="34" t="s">
        <v>3608</v>
      </c>
      <c s="34" t="s">
        <v>3609</v>
      </c>
      <c s="35" t="s">
        <v>5</v>
      </c>
      <c s="6" t="s">
        <v>3610</v>
      </c>
      <c s="36" t="s">
        <v>85</v>
      </c>
      <c s="37">
        <v>1</v>
      </c>
      <c s="36">
        <v>0</v>
      </c>
      <c s="36">
        <f>ROUND(G1017*H1017,6)</f>
      </c>
      <c r="L1017" s="38">
        <v>0</v>
      </c>
      <c s="32">
        <f>ROUND(ROUND(L1017,2)*ROUND(G1017,3),2)</f>
      </c>
      <c s="36" t="s">
        <v>350</v>
      </c>
      <c>
        <f>(M1017*21)/100</f>
      </c>
      <c t="s">
        <v>27</v>
      </c>
    </row>
    <row r="1018" spans="1:5" ht="51">
      <c r="A1018" s="35" t="s">
        <v>58</v>
      </c>
      <c r="E1018" s="39" t="s">
        <v>3611</v>
      </c>
    </row>
    <row r="1019" spans="1:5" ht="12.75">
      <c r="A1019" s="35" t="s">
        <v>59</v>
      </c>
      <c r="E1019" s="40" t="s">
        <v>5</v>
      </c>
    </row>
    <row r="1020" spans="1:5" ht="12.75">
      <c r="A1020" t="s">
        <v>60</v>
      </c>
      <c r="E1020" s="39" t="s">
        <v>5</v>
      </c>
    </row>
    <row r="1021" spans="1:16" ht="25.5">
      <c r="A1021" t="s">
        <v>52</v>
      </c>
      <c s="34" t="s">
        <v>3612</v>
      </c>
      <c s="34" t="s">
        <v>3613</v>
      </c>
      <c s="35" t="s">
        <v>5</v>
      </c>
      <c s="6" t="s">
        <v>3614</v>
      </c>
      <c s="36" t="s">
        <v>85</v>
      </c>
      <c s="37">
        <v>1</v>
      </c>
      <c s="36">
        <v>0</v>
      </c>
      <c s="36">
        <f>ROUND(G1021*H1021,6)</f>
      </c>
      <c r="L1021" s="38">
        <v>0</v>
      </c>
      <c s="32">
        <f>ROUND(ROUND(L1021,2)*ROUND(G1021,3),2)</f>
      </c>
      <c s="36" t="s">
        <v>350</v>
      </c>
      <c>
        <f>(M1021*21)/100</f>
      </c>
      <c t="s">
        <v>27</v>
      </c>
    </row>
    <row r="1022" spans="1:5" ht="51">
      <c r="A1022" s="35" t="s">
        <v>58</v>
      </c>
      <c r="E1022" s="39" t="s">
        <v>3615</v>
      </c>
    </row>
    <row r="1023" spans="1:5" ht="12.75">
      <c r="A1023" s="35" t="s">
        <v>59</v>
      </c>
      <c r="E1023" s="40" t="s">
        <v>5</v>
      </c>
    </row>
    <row r="1024" spans="1:5" ht="12.75">
      <c r="A1024" t="s">
        <v>60</v>
      </c>
      <c r="E1024" s="39" t="s">
        <v>5</v>
      </c>
    </row>
    <row r="1025" spans="1:16" ht="25.5">
      <c r="A1025" t="s">
        <v>52</v>
      </c>
      <c s="34" t="s">
        <v>3616</v>
      </c>
      <c s="34" t="s">
        <v>3617</v>
      </c>
      <c s="35" t="s">
        <v>5</v>
      </c>
      <c s="6" t="s">
        <v>3618</v>
      </c>
      <c s="36" t="s">
        <v>85</v>
      </c>
      <c s="37">
        <v>1</v>
      </c>
      <c s="36">
        <v>0</v>
      </c>
      <c s="36">
        <f>ROUND(G1025*H1025,6)</f>
      </c>
      <c r="L1025" s="38">
        <v>0</v>
      </c>
      <c s="32">
        <f>ROUND(ROUND(L1025,2)*ROUND(G1025,3),2)</f>
      </c>
      <c s="36" t="s">
        <v>350</v>
      </c>
      <c>
        <f>(M1025*21)/100</f>
      </c>
      <c t="s">
        <v>27</v>
      </c>
    </row>
    <row r="1026" spans="1:5" ht="38.25">
      <c r="A1026" s="35" t="s">
        <v>58</v>
      </c>
      <c r="E1026" s="39" t="s">
        <v>3619</v>
      </c>
    </row>
    <row r="1027" spans="1:5" ht="12.75">
      <c r="A1027" s="35" t="s">
        <v>59</v>
      </c>
      <c r="E1027" s="40" t="s">
        <v>5</v>
      </c>
    </row>
    <row r="1028" spans="1:5" ht="12.75">
      <c r="A1028" t="s">
        <v>60</v>
      </c>
      <c r="E1028" s="39" t="s">
        <v>5</v>
      </c>
    </row>
    <row r="1029" spans="1:16" ht="25.5">
      <c r="A1029" t="s">
        <v>52</v>
      </c>
      <c s="34" t="s">
        <v>3620</v>
      </c>
      <c s="34" t="s">
        <v>3621</v>
      </c>
      <c s="35" t="s">
        <v>5</v>
      </c>
      <c s="6" t="s">
        <v>3622</v>
      </c>
      <c s="36" t="s">
        <v>85</v>
      </c>
      <c s="37">
        <v>2</v>
      </c>
      <c s="36">
        <v>0</v>
      </c>
      <c s="36">
        <f>ROUND(G1029*H1029,6)</f>
      </c>
      <c r="L1029" s="38">
        <v>0</v>
      </c>
      <c s="32">
        <f>ROUND(ROUND(L1029,2)*ROUND(G1029,3),2)</f>
      </c>
      <c s="36" t="s">
        <v>350</v>
      </c>
      <c>
        <f>(M1029*21)/100</f>
      </c>
      <c t="s">
        <v>27</v>
      </c>
    </row>
    <row r="1030" spans="1:5" ht="51">
      <c r="A1030" s="35" t="s">
        <v>58</v>
      </c>
      <c r="E1030" s="39" t="s">
        <v>3623</v>
      </c>
    </row>
    <row r="1031" spans="1:5" ht="12.75">
      <c r="A1031" s="35" t="s">
        <v>59</v>
      </c>
      <c r="E1031" s="40" t="s">
        <v>5</v>
      </c>
    </row>
    <row r="1032" spans="1:5" ht="12.75">
      <c r="A1032" t="s">
        <v>60</v>
      </c>
      <c r="E1032" s="39" t="s">
        <v>5</v>
      </c>
    </row>
    <row r="1033" spans="1:16" ht="25.5">
      <c r="A1033" t="s">
        <v>52</v>
      </c>
      <c s="34" t="s">
        <v>3624</v>
      </c>
      <c s="34" t="s">
        <v>3625</v>
      </c>
      <c s="35" t="s">
        <v>5</v>
      </c>
      <c s="6" t="s">
        <v>3626</v>
      </c>
      <c s="36" t="s">
        <v>85</v>
      </c>
      <c s="37">
        <v>1</v>
      </c>
      <c s="36">
        <v>0</v>
      </c>
      <c s="36">
        <f>ROUND(G1033*H1033,6)</f>
      </c>
      <c r="L1033" s="38">
        <v>0</v>
      </c>
      <c s="32">
        <f>ROUND(ROUND(L1033,2)*ROUND(G1033,3),2)</f>
      </c>
      <c s="36" t="s">
        <v>350</v>
      </c>
      <c>
        <f>(M1033*21)/100</f>
      </c>
      <c t="s">
        <v>27</v>
      </c>
    </row>
    <row r="1034" spans="1:5" ht="51">
      <c r="A1034" s="35" t="s">
        <v>58</v>
      </c>
      <c r="E1034" s="39" t="s">
        <v>3627</v>
      </c>
    </row>
    <row r="1035" spans="1:5" ht="12.75">
      <c r="A1035" s="35" t="s">
        <v>59</v>
      </c>
      <c r="E1035" s="40" t="s">
        <v>5</v>
      </c>
    </row>
    <row r="1036" spans="1:5" ht="12.75">
      <c r="A1036" t="s">
        <v>60</v>
      </c>
      <c r="E1036" s="39" t="s">
        <v>5</v>
      </c>
    </row>
    <row r="1037" spans="1:16" ht="25.5">
      <c r="A1037" t="s">
        <v>52</v>
      </c>
      <c s="34" t="s">
        <v>3628</v>
      </c>
      <c s="34" t="s">
        <v>3629</v>
      </c>
      <c s="35" t="s">
        <v>5</v>
      </c>
      <c s="6" t="s">
        <v>3630</v>
      </c>
      <c s="36" t="s">
        <v>85</v>
      </c>
      <c s="37">
        <v>1</v>
      </c>
      <c s="36">
        <v>0</v>
      </c>
      <c s="36">
        <f>ROUND(G1037*H1037,6)</f>
      </c>
      <c r="L1037" s="38">
        <v>0</v>
      </c>
      <c s="32">
        <f>ROUND(ROUND(L1037,2)*ROUND(G1037,3),2)</f>
      </c>
      <c s="36" t="s">
        <v>350</v>
      </c>
      <c>
        <f>(M1037*21)/100</f>
      </c>
      <c t="s">
        <v>27</v>
      </c>
    </row>
    <row r="1038" spans="1:5" ht="51">
      <c r="A1038" s="35" t="s">
        <v>58</v>
      </c>
      <c r="E1038" s="39" t="s">
        <v>3631</v>
      </c>
    </row>
    <row r="1039" spans="1:5" ht="12.75">
      <c r="A1039" s="35" t="s">
        <v>59</v>
      </c>
      <c r="E1039" s="40" t="s">
        <v>5</v>
      </c>
    </row>
    <row r="1040" spans="1:5" ht="12.75">
      <c r="A1040" t="s">
        <v>60</v>
      </c>
      <c r="E1040" s="39" t="s">
        <v>5</v>
      </c>
    </row>
    <row r="1041" spans="1:16" ht="25.5">
      <c r="A1041" t="s">
        <v>52</v>
      </c>
      <c s="34" t="s">
        <v>3632</v>
      </c>
      <c s="34" t="s">
        <v>3633</v>
      </c>
      <c s="35" t="s">
        <v>5</v>
      </c>
      <c s="6" t="s">
        <v>3634</v>
      </c>
      <c s="36" t="s">
        <v>85</v>
      </c>
      <c s="37">
        <v>1</v>
      </c>
      <c s="36">
        <v>0</v>
      </c>
      <c s="36">
        <f>ROUND(G1041*H1041,6)</f>
      </c>
      <c r="L1041" s="38">
        <v>0</v>
      </c>
      <c s="32">
        <f>ROUND(ROUND(L1041,2)*ROUND(G1041,3),2)</f>
      </c>
      <c s="36" t="s">
        <v>350</v>
      </c>
      <c>
        <f>(M1041*21)/100</f>
      </c>
      <c t="s">
        <v>27</v>
      </c>
    </row>
    <row r="1042" spans="1:5" ht="51">
      <c r="A1042" s="35" t="s">
        <v>58</v>
      </c>
      <c r="E1042" s="39" t="s">
        <v>3635</v>
      </c>
    </row>
    <row r="1043" spans="1:5" ht="12.75">
      <c r="A1043" s="35" t="s">
        <v>59</v>
      </c>
      <c r="E1043" s="40" t="s">
        <v>5</v>
      </c>
    </row>
    <row r="1044" spans="1:5" ht="12.75">
      <c r="A1044" t="s">
        <v>60</v>
      </c>
      <c r="E1044" s="39" t="s">
        <v>5</v>
      </c>
    </row>
    <row r="1045" spans="1:16" ht="25.5">
      <c r="A1045" t="s">
        <v>52</v>
      </c>
      <c s="34" t="s">
        <v>3636</v>
      </c>
      <c s="34" t="s">
        <v>3637</v>
      </c>
      <c s="35" t="s">
        <v>5</v>
      </c>
      <c s="6" t="s">
        <v>3638</v>
      </c>
      <c s="36" t="s">
        <v>85</v>
      </c>
      <c s="37">
        <v>1</v>
      </c>
      <c s="36">
        <v>0</v>
      </c>
      <c s="36">
        <f>ROUND(G1045*H1045,6)</f>
      </c>
      <c r="L1045" s="38">
        <v>0</v>
      </c>
      <c s="32">
        <f>ROUND(ROUND(L1045,2)*ROUND(G1045,3),2)</f>
      </c>
      <c s="36" t="s">
        <v>350</v>
      </c>
      <c>
        <f>(M1045*21)/100</f>
      </c>
      <c t="s">
        <v>27</v>
      </c>
    </row>
    <row r="1046" spans="1:5" ht="38.25">
      <c r="A1046" s="35" t="s">
        <v>58</v>
      </c>
      <c r="E1046" s="39" t="s">
        <v>3639</v>
      </c>
    </row>
    <row r="1047" spans="1:5" ht="12.75">
      <c r="A1047" s="35" t="s">
        <v>59</v>
      </c>
      <c r="E1047" s="40" t="s">
        <v>5</v>
      </c>
    </row>
    <row r="1048" spans="1:5" ht="12.75">
      <c r="A1048" t="s">
        <v>60</v>
      </c>
      <c r="E1048" s="39" t="s">
        <v>5</v>
      </c>
    </row>
    <row r="1049" spans="1:16" ht="25.5">
      <c r="A1049" t="s">
        <v>52</v>
      </c>
      <c s="34" t="s">
        <v>3640</v>
      </c>
      <c s="34" t="s">
        <v>3641</v>
      </c>
      <c s="35" t="s">
        <v>5</v>
      </c>
      <c s="6" t="s">
        <v>3642</v>
      </c>
      <c s="36" t="s">
        <v>85</v>
      </c>
      <c s="37">
        <v>1</v>
      </c>
      <c s="36">
        <v>0</v>
      </c>
      <c s="36">
        <f>ROUND(G1049*H1049,6)</f>
      </c>
      <c r="L1049" s="38">
        <v>0</v>
      </c>
      <c s="32">
        <f>ROUND(ROUND(L1049,2)*ROUND(G1049,3),2)</f>
      </c>
      <c s="36" t="s">
        <v>350</v>
      </c>
      <c>
        <f>(M1049*21)/100</f>
      </c>
      <c t="s">
        <v>27</v>
      </c>
    </row>
    <row r="1050" spans="1:5" ht="38.25">
      <c r="A1050" s="35" t="s">
        <v>58</v>
      </c>
      <c r="E1050" s="39" t="s">
        <v>3643</v>
      </c>
    </row>
    <row r="1051" spans="1:5" ht="12.75">
      <c r="A1051" s="35" t="s">
        <v>59</v>
      </c>
      <c r="E1051" s="40" t="s">
        <v>5</v>
      </c>
    </row>
    <row r="1052" spans="1:5" ht="12.75">
      <c r="A1052" t="s">
        <v>60</v>
      </c>
      <c r="E1052" s="39" t="s">
        <v>5</v>
      </c>
    </row>
    <row r="1053" spans="1:16" ht="25.5">
      <c r="A1053" t="s">
        <v>52</v>
      </c>
      <c s="34" t="s">
        <v>3644</v>
      </c>
      <c s="34" t="s">
        <v>3645</v>
      </c>
      <c s="35" t="s">
        <v>5</v>
      </c>
      <c s="6" t="s">
        <v>3646</v>
      </c>
      <c s="36" t="s">
        <v>85</v>
      </c>
      <c s="37">
        <v>1</v>
      </c>
      <c s="36">
        <v>0</v>
      </c>
      <c s="36">
        <f>ROUND(G1053*H1053,6)</f>
      </c>
      <c r="L1053" s="38">
        <v>0</v>
      </c>
      <c s="32">
        <f>ROUND(ROUND(L1053,2)*ROUND(G1053,3),2)</f>
      </c>
      <c s="36" t="s">
        <v>350</v>
      </c>
      <c>
        <f>(M1053*21)/100</f>
      </c>
      <c t="s">
        <v>27</v>
      </c>
    </row>
    <row r="1054" spans="1:5" ht="51">
      <c r="A1054" s="35" t="s">
        <v>58</v>
      </c>
      <c r="E1054" s="39" t="s">
        <v>3647</v>
      </c>
    </row>
    <row r="1055" spans="1:5" ht="12.75">
      <c r="A1055" s="35" t="s">
        <v>59</v>
      </c>
      <c r="E1055" s="40" t="s">
        <v>5</v>
      </c>
    </row>
    <row r="1056" spans="1:5" ht="12.75">
      <c r="A1056" t="s">
        <v>60</v>
      </c>
      <c r="E1056" s="39" t="s">
        <v>5</v>
      </c>
    </row>
    <row r="1057" spans="1:16" ht="25.5">
      <c r="A1057" t="s">
        <v>52</v>
      </c>
      <c s="34" t="s">
        <v>3648</v>
      </c>
      <c s="34" t="s">
        <v>3649</v>
      </c>
      <c s="35" t="s">
        <v>5</v>
      </c>
      <c s="6" t="s">
        <v>3650</v>
      </c>
      <c s="36" t="s">
        <v>85</v>
      </c>
      <c s="37">
        <v>2</v>
      </c>
      <c s="36">
        <v>0</v>
      </c>
      <c s="36">
        <f>ROUND(G1057*H1057,6)</f>
      </c>
      <c r="L1057" s="38">
        <v>0</v>
      </c>
      <c s="32">
        <f>ROUND(ROUND(L1057,2)*ROUND(G1057,3),2)</f>
      </c>
      <c s="36" t="s">
        <v>350</v>
      </c>
      <c>
        <f>(M1057*21)/100</f>
      </c>
      <c t="s">
        <v>27</v>
      </c>
    </row>
    <row r="1058" spans="1:5" ht="51">
      <c r="A1058" s="35" t="s">
        <v>58</v>
      </c>
      <c r="E1058" s="39" t="s">
        <v>3651</v>
      </c>
    </row>
    <row r="1059" spans="1:5" ht="12.75">
      <c r="A1059" s="35" t="s">
        <v>59</v>
      </c>
      <c r="E1059" s="40" t="s">
        <v>5</v>
      </c>
    </row>
    <row r="1060" spans="1:5" ht="12.75">
      <c r="A1060" t="s">
        <v>60</v>
      </c>
      <c r="E1060" s="39" t="s">
        <v>5</v>
      </c>
    </row>
    <row r="1061" spans="1:16" ht="25.5">
      <c r="A1061" t="s">
        <v>52</v>
      </c>
      <c s="34" t="s">
        <v>3652</v>
      </c>
      <c s="34" t="s">
        <v>3653</v>
      </c>
      <c s="35" t="s">
        <v>5</v>
      </c>
      <c s="6" t="s">
        <v>3654</v>
      </c>
      <c s="36" t="s">
        <v>85</v>
      </c>
      <c s="37">
        <v>1</v>
      </c>
      <c s="36">
        <v>0</v>
      </c>
      <c s="36">
        <f>ROUND(G1061*H1061,6)</f>
      </c>
      <c r="L1061" s="38">
        <v>0</v>
      </c>
      <c s="32">
        <f>ROUND(ROUND(L1061,2)*ROUND(G1061,3),2)</f>
      </c>
      <c s="36" t="s">
        <v>350</v>
      </c>
      <c>
        <f>(M1061*21)/100</f>
      </c>
      <c t="s">
        <v>27</v>
      </c>
    </row>
    <row r="1062" spans="1:5" ht="51">
      <c r="A1062" s="35" t="s">
        <v>58</v>
      </c>
      <c r="E1062" s="39" t="s">
        <v>3655</v>
      </c>
    </row>
    <row r="1063" spans="1:5" ht="12.75">
      <c r="A1063" s="35" t="s">
        <v>59</v>
      </c>
      <c r="E1063" s="40" t="s">
        <v>5</v>
      </c>
    </row>
    <row r="1064" spans="1:5" ht="12.75">
      <c r="A1064" t="s">
        <v>60</v>
      </c>
      <c r="E1064" s="39" t="s">
        <v>5</v>
      </c>
    </row>
    <row r="1065" spans="1:16" ht="25.5">
      <c r="A1065" t="s">
        <v>52</v>
      </c>
      <c s="34" t="s">
        <v>3656</v>
      </c>
      <c s="34" t="s">
        <v>3657</v>
      </c>
      <c s="35" t="s">
        <v>5</v>
      </c>
      <c s="6" t="s">
        <v>3658</v>
      </c>
      <c s="36" t="s">
        <v>85</v>
      </c>
      <c s="37">
        <v>1</v>
      </c>
      <c s="36">
        <v>0</v>
      </c>
      <c s="36">
        <f>ROUND(G1065*H1065,6)</f>
      </c>
      <c r="L1065" s="38">
        <v>0</v>
      </c>
      <c s="32">
        <f>ROUND(ROUND(L1065,2)*ROUND(G1065,3),2)</f>
      </c>
      <c s="36" t="s">
        <v>350</v>
      </c>
      <c>
        <f>(M1065*21)/100</f>
      </c>
      <c t="s">
        <v>27</v>
      </c>
    </row>
    <row r="1066" spans="1:5" ht="51">
      <c r="A1066" s="35" t="s">
        <v>58</v>
      </c>
      <c r="E1066" s="39" t="s">
        <v>3659</v>
      </c>
    </row>
    <row r="1067" spans="1:5" ht="12.75">
      <c r="A1067" s="35" t="s">
        <v>59</v>
      </c>
      <c r="E1067" s="40" t="s">
        <v>5</v>
      </c>
    </row>
    <row r="1068" spans="1:5" ht="12.75">
      <c r="A1068" t="s">
        <v>60</v>
      </c>
      <c r="E1068" s="39" t="s">
        <v>5</v>
      </c>
    </row>
    <row r="1069" spans="1:16" ht="25.5">
      <c r="A1069" t="s">
        <v>52</v>
      </c>
      <c s="34" t="s">
        <v>3660</v>
      </c>
      <c s="34" t="s">
        <v>3661</v>
      </c>
      <c s="35" t="s">
        <v>5</v>
      </c>
      <c s="6" t="s">
        <v>3662</v>
      </c>
      <c s="36" t="s">
        <v>85</v>
      </c>
      <c s="37">
        <v>1</v>
      </c>
      <c s="36">
        <v>0</v>
      </c>
      <c s="36">
        <f>ROUND(G1069*H1069,6)</f>
      </c>
      <c r="L1069" s="38">
        <v>0</v>
      </c>
      <c s="32">
        <f>ROUND(ROUND(L1069,2)*ROUND(G1069,3),2)</f>
      </c>
      <c s="36" t="s">
        <v>350</v>
      </c>
      <c>
        <f>(M1069*21)/100</f>
      </c>
      <c t="s">
        <v>27</v>
      </c>
    </row>
    <row r="1070" spans="1:5" ht="51">
      <c r="A1070" s="35" t="s">
        <v>58</v>
      </c>
      <c r="E1070" s="39" t="s">
        <v>3663</v>
      </c>
    </row>
    <row r="1071" spans="1:5" ht="12.75">
      <c r="A1071" s="35" t="s">
        <v>59</v>
      </c>
      <c r="E1071" s="40" t="s">
        <v>5</v>
      </c>
    </row>
    <row r="1072" spans="1:5" ht="12.75">
      <c r="A1072" t="s">
        <v>60</v>
      </c>
      <c r="E1072" s="39" t="s">
        <v>5</v>
      </c>
    </row>
    <row r="1073" spans="1:16" ht="25.5">
      <c r="A1073" t="s">
        <v>52</v>
      </c>
      <c s="34" t="s">
        <v>3664</v>
      </c>
      <c s="34" t="s">
        <v>3665</v>
      </c>
      <c s="35" t="s">
        <v>5</v>
      </c>
      <c s="6" t="s">
        <v>3666</v>
      </c>
      <c s="36" t="s">
        <v>85</v>
      </c>
      <c s="37">
        <v>1</v>
      </c>
      <c s="36">
        <v>0</v>
      </c>
      <c s="36">
        <f>ROUND(G1073*H1073,6)</f>
      </c>
      <c r="L1073" s="38">
        <v>0</v>
      </c>
      <c s="32">
        <f>ROUND(ROUND(L1073,2)*ROUND(G1073,3),2)</f>
      </c>
      <c s="36" t="s">
        <v>350</v>
      </c>
      <c>
        <f>(M1073*21)/100</f>
      </c>
      <c t="s">
        <v>27</v>
      </c>
    </row>
    <row r="1074" spans="1:5" ht="51">
      <c r="A1074" s="35" t="s">
        <v>58</v>
      </c>
      <c r="E1074" s="39" t="s">
        <v>3667</v>
      </c>
    </row>
    <row r="1075" spans="1:5" ht="12.75">
      <c r="A1075" s="35" t="s">
        <v>59</v>
      </c>
      <c r="E1075" s="40" t="s">
        <v>5</v>
      </c>
    </row>
    <row r="1076" spans="1:5" ht="12.75">
      <c r="A1076" t="s">
        <v>60</v>
      </c>
      <c r="E1076" s="39" t="s">
        <v>5</v>
      </c>
    </row>
    <row r="1077" spans="1:16" ht="25.5">
      <c r="A1077" t="s">
        <v>52</v>
      </c>
      <c s="34" t="s">
        <v>3668</v>
      </c>
      <c s="34" t="s">
        <v>3669</v>
      </c>
      <c s="35" t="s">
        <v>5</v>
      </c>
      <c s="6" t="s">
        <v>3670</v>
      </c>
      <c s="36" t="s">
        <v>85</v>
      </c>
      <c s="37">
        <v>2</v>
      </c>
      <c s="36">
        <v>0</v>
      </c>
      <c s="36">
        <f>ROUND(G1077*H1077,6)</f>
      </c>
      <c r="L1077" s="38">
        <v>0</v>
      </c>
      <c s="32">
        <f>ROUND(ROUND(L1077,2)*ROUND(G1077,3),2)</f>
      </c>
      <c s="36" t="s">
        <v>350</v>
      </c>
      <c>
        <f>(M1077*21)/100</f>
      </c>
      <c t="s">
        <v>27</v>
      </c>
    </row>
    <row r="1078" spans="1:5" ht="51">
      <c r="A1078" s="35" t="s">
        <v>58</v>
      </c>
      <c r="E1078" s="39" t="s">
        <v>3671</v>
      </c>
    </row>
    <row r="1079" spans="1:5" ht="12.75">
      <c r="A1079" s="35" t="s">
        <v>59</v>
      </c>
      <c r="E1079" s="40" t="s">
        <v>5</v>
      </c>
    </row>
    <row r="1080" spans="1:5" ht="12.75">
      <c r="A1080" t="s">
        <v>60</v>
      </c>
      <c r="E1080" s="39" t="s">
        <v>5</v>
      </c>
    </row>
    <row r="1081" spans="1:16" ht="25.5">
      <c r="A1081" t="s">
        <v>52</v>
      </c>
      <c s="34" t="s">
        <v>3672</v>
      </c>
      <c s="34" t="s">
        <v>3673</v>
      </c>
      <c s="35" t="s">
        <v>5</v>
      </c>
      <c s="6" t="s">
        <v>3674</v>
      </c>
      <c s="36" t="s">
        <v>85</v>
      </c>
      <c s="37">
        <v>1</v>
      </c>
      <c s="36">
        <v>0</v>
      </c>
      <c s="36">
        <f>ROUND(G1081*H1081,6)</f>
      </c>
      <c r="L1081" s="38">
        <v>0</v>
      </c>
      <c s="32">
        <f>ROUND(ROUND(L1081,2)*ROUND(G1081,3),2)</f>
      </c>
      <c s="36" t="s">
        <v>350</v>
      </c>
      <c>
        <f>(M1081*21)/100</f>
      </c>
      <c t="s">
        <v>27</v>
      </c>
    </row>
    <row r="1082" spans="1:5" ht="38.25">
      <c r="A1082" s="35" t="s">
        <v>58</v>
      </c>
      <c r="E1082" s="39" t="s">
        <v>3675</v>
      </c>
    </row>
    <row r="1083" spans="1:5" ht="12.75">
      <c r="A1083" s="35" t="s">
        <v>59</v>
      </c>
      <c r="E1083" s="40" t="s">
        <v>5</v>
      </c>
    </row>
    <row r="1084" spans="1:5" ht="12.75">
      <c r="A1084" t="s">
        <v>60</v>
      </c>
      <c r="E1084" s="39" t="s">
        <v>5</v>
      </c>
    </row>
    <row r="1085" spans="1:16" ht="25.5">
      <c r="A1085" t="s">
        <v>52</v>
      </c>
      <c s="34" t="s">
        <v>3676</v>
      </c>
      <c s="34" t="s">
        <v>3677</v>
      </c>
      <c s="35" t="s">
        <v>5</v>
      </c>
      <c s="6" t="s">
        <v>3678</v>
      </c>
      <c s="36" t="s">
        <v>85</v>
      </c>
      <c s="37">
        <v>1</v>
      </c>
      <c s="36">
        <v>0</v>
      </c>
      <c s="36">
        <f>ROUND(G1085*H1085,6)</f>
      </c>
      <c r="L1085" s="38">
        <v>0</v>
      </c>
      <c s="32">
        <f>ROUND(ROUND(L1085,2)*ROUND(G1085,3),2)</f>
      </c>
      <c s="36" t="s">
        <v>350</v>
      </c>
      <c>
        <f>(M1085*21)/100</f>
      </c>
      <c t="s">
        <v>27</v>
      </c>
    </row>
    <row r="1086" spans="1:5" ht="51">
      <c r="A1086" s="35" t="s">
        <v>58</v>
      </c>
      <c r="E1086" s="39" t="s">
        <v>3679</v>
      </c>
    </row>
    <row r="1087" spans="1:5" ht="12.75">
      <c r="A1087" s="35" t="s">
        <v>59</v>
      </c>
      <c r="E1087" s="40" t="s">
        <v>5</v>
      </c>
    </row>
    <row r="1088" spans="1:5" ht="12.75">
      <c r="A1088" t="s">
        <v>60</v>
      </c>
      <c r="E1088" s="39" t="s">
        <v>5</v>
      </c>
    </row>
    <row r="1089" spans="1:16" ht="25.5">
      <c r="A1089" t="s">
        <v>52</v>
      </c>
      <c s="34" t="s">
        <v>3680</v>
      </c>
      <c s="34" t="s">
        <v>3681</v>
      </c>
      <c s="35" t="s">
        <v>5</v>
      </c>
      <c s="6" t="s">
        <v>3682</v>
      </c>
      <c s="36" t="s">
        <v>85</v>
      </c>
      <c s="37">
        <v>3</v>
      </c>
      <c s="36">
        <v>0</v>
      </c>
      <c s="36">
        <f>ROUND(G1089*H1089,6)</f>
      </c>
      <c r="L1089" s="38">
        <v>0</v>
      </c>
      <c s="32">
        <f>ROUND(ROUND(L1089,2)*ROUND(G1089,3),2)</f>
      </c>
      <c s="36" t="s">
        <v>350</v>
      </c>
      <c>
        <f>(M1089*21)/100</f>
      </c>
      <c t="s">
        <v>27</v>
      </c>
    </row>
    <row r="1090" spans="1:5" ht="38.25">
      <c r="A1090" s="35" t="s">
        <v>58</v>
      </c>
      <c r="E1090" s="39" t="s">
        <v>3683</v>
      </c>
    </row>
    <row r="1091" spans="1:5" ht="12.75">
      <c r="A1091" s="35" t="s">
        <v>59</v>
      </c>
      <c r="E1091" s="40" t="s">
        <v>5</v>
      </c>
    </row>
    <row r="1092" spans="1:5" ht="12.75">
      <c r="A1092" t="s">
        <v>60</v>
      </c>
      <c r="E1092" s="39" t="s">
        <v>5</v>
      </c>
    </row>
    <row r="1093" spans="1:16" ht="25.5">
      <c r="A1093" t="s">
        <v>52</v>
      </c>
      <c s="34" t="s">
        <v>3684</v>
      </c>
      <c s="34" t="s">
        <v>3685</v>
      </c>
      <c s="35" t="s">
        <v>5</v>
      </c>
      <c s="6" t="s">
        <v>3686</v>
      </c>
      <c s="36" t="s">
        <v>85</v>
      </c>
      <c s="37">
        <v>1</v>
      </c>
      <c s="36">
        <v>0</v>
      </c>
      <c s="36">
        <f>ROUND(G1093*H1093,6)</f>
      </c>
      <c r="L1093" s="38">
        <v>0</v>
      </c>
      <c s="32">
        <f>ROUND(ROUND(L1093,2)*ROUND(G1093,3),2)</f>
      </c>
      <c s="36" t="s">
        <v>350</v>
      </c>
      <c>
        <f>(M1093*21)/100</f>
      </c>
      <c t="s">
        <v>27</v>
      </c>
    </row>
    <row r="1094" spans="1:5" ht="38.25">
      <c r="A1094" s="35" t="s">
        <v>58</v>
      </c>
      <c r="E1094" s="39" t="s">
        <v>3687</v>
      </c>
    </row>
    <row r="1095" spans="1:5" ht="12.75">
      <c r="A1095" s="35" t="s">
        <v>59</v>
      </c>
      <c r="E1095" s="40" t="s">
        <v>5</v>
      </c>
    </row>
    <row r="1096" spans="1:5" ht="12.75">
      <c r="A1096" t="s">
        <v>60</v>
      </c>
      <c r="E1096" s="39" t="s">
        <v>5</v>
      </c>
    </row>
    <row r="1097" spans="1:16" ht="38.25">
      <c r="A1097" t="s">
        <v>52</v>
      </c>
      <c s="34" t="s">
        <v>3688</v>
      </c>
      <c s="34" t="s">
        <v>3689</v>
      </c>
      <c s="35" t="s">
        <v>5</v>
      </c>
      <c s="6" t="s">
        <v>3690</v>
      </c>
      <c s="36" t="s">
        <v>85</v>
      </c>
      <c s="37">
        <v>5</v>
      </c>
      <c s="36">
        <v>0</v>
      </c>
      <c s="36">
        <f>ROUND(G1097*H1097,6)</f>
      </c>
      <c r="L1097" s="38">
        <v>0</v>
      </c>
      <c s="32">
        <f>ROUND(ROUND(L1097,2)*ROUND(G1097,3),2)</f>
      </c>
      <c s="36" t="s">
        <v>350</v>
      </c>
      <c>
        <f>(M1097*21)/100</f>
      </c>
      <c t="s">
        <v>27</v>
      </c>
    </row>
    <row r="1098" spans="1:5" ht="38.25">
      <c r="A1098" s="35" t="s">
        <v>58</v>
      </c>
      <c r="E1098" s="39" t="s">
        <v>3691</v>
      </c>
    </row>
    <row r="1099" spans="1:5" ht="12.75">
      <c r="A1099" s="35" t="s">
        <v>59</v>
      </c>
      <c r="E1099" s="40" t="s">
        <v>5</v>
      </c>
    </row>
    <row r="1100" spans="1:5" ht="12.75">
      <c r="A1100" t="s">
        <v>60</v>
      </c>
      <c r="E1100" s="39" t="s">
        <v>5</v>
      </c>
    </row>
    <row r="1101" spans="1:16" ht="38.25">
      <c r="A1101" t="s">
        <v>52</v>
      </c>
      <c s="34" t="s">
        <v>3692</v>
      </c>
      <c s="34" t="s">
        <v>3693</v>
      </c>
      <c s="35" t="s">
        <v>5</v>
      </c>
      <c s="6" t="s">
        <v>3694</v>
      </c>
      <c s="36" t="s">
        <v>85</v>
      </c>
      <c s="37">
        <v>6</v>
      </c>
      <c s="36">
        <v>0</v>
      </c>
      <c s="36">
        <f>ROUND(G1101*H1101,6)</f>
      </c>
      <c r="L1101" s="38">
        <v>0</v>
      </c>
      <c s="32">
        <f>ROUND(ROUND(L1101,2)*ROUND(G1101,3),2)</f>
      </c>
      <c s="36" t="s">
        <v>350</v>
      </c>
      <c>
        <f>(M1101*21)/100</f>
      </c>
      <c t="s">
        <v>27</v>
      </c>
    </row>
    <row r="1102" spans="1:5" ht="38.25">
      <c r="A1102" s="35" t="s">
        <v>58</v>
      </c>
      <c r="E1102" s="39" t="s">
        <v>3695</v>
      </c>
    </row>
    <row r="1103" spans="1:5" ht="12.75">
      <c r="A1103" s="35" t="s">
        <v>59</v>
      </c>
      <c r="E1103" s="40" t="s">
        <v>5</v>
      </c>
    </row>
    <row r="1104" spans="1:5" ht="12.75">
      <c r="A1104" t="s">
        <v>60</v>
      </c>
      <c r="E1104" s="39" t="s">
        <v>5</v>
      </c>
    </row>
    <row r="1105" spans="1:16" ht="38.25">
      <c r="A1105" t="s">
        <v>52</v>
      </c>
      <c s="34" t="s">
        <v>3696</v>
      </c>
      <c s="34" t="s">
        <v>3697</v>
      </c>
      <c s="35" t="s">
        <v>5</v>
      </c>
      <c s="6" t="s">
        <v>3698</v>
      </c>
      <c s="36" t="s">
        <v>85</v>
      </c>
      <c s="37">
        <v>2</v>
      </c>
      <c s="36">
        <v>0</v>
      </c>
      <c s="36">
        <f>ROUND(G1105*H1105,6)</f>
      </c>
      <c r="L1105" s="38">
        <v>0</v>
      </c>
      <c s="32">
        <f>ROUND(ROUND(L1105,2)*ROUND(G1105,3),2)</f>
      </c>
      <c s="36" t="s">
        <v>350</v>
      </c>
      <c>
        <f>(M1105*21)/100</f>
      </c>
      <c t="s">
        <v>27</v>
      </c>
    </row>
    <row r="1106" spans="1:5" ht="38.25">
      <c r="A1106" s="35" t="s">
        <v>58</v>
      </c>
      <c r="E1106" s="39" t="s">
        <v>3699</v>
      </c>
    </row>
    <row r="1107" spans="1:5" ht="12.75">
      <c r="A1107" s="35" t="s">
        <v>59</v>
      </c>
      <c r="E1107" s="40" t="s">
        <v>5</v>
      </c>
    </row>
    <row r="1108" spans="1:5" ht="12.75">
      <c r="A1108" t="s">
        <v>60</v>
      </c>
      <c r="E1108" s="39" t="s">
        <v>5</v>
      </c>
    </row>
    <row r="1109" spans="1:16" ht="38.25">
      <c r="A1109" t="s">
        <v>52</v>
      </c>
      <c s="34" t="s">
        <v>3700</v>
      </c>
      <c s="34" t="s">
        <v>3701</v>
      </c>
      <c s="35" t="s">
        <v>5</v>
      </c>
      <c s="6" t="s">
        <v>3702</v>
      </c>
      <c s="36" t="s">
        <v>85</v>
      </c>
      <c s="37">
        <v>2</v>
      </c>
      <c s="36">
        <v>0</v>
      </c>
      <c s="36">
        <f>ROUND(G1109*H1109,6)</f>
      </c>
      <c r="L1109" s="38">
        <v>0</v>
      </c>
      <c s="32">
        <f>ROUND(ROUND(L1109,2)*ROUND(G1109,3),2)</f>
      </c>
      <c s="36" t="s">
        <v>350</v>
      </c>
      <c>
        <f>(M1109*21)/100</f>
      </c>
      <c t="s">
        <v>27</v>
      </c>
    </row>
    <row r="1110" spans="1:5" ht="38.25">
      <c r="A1110" s="35" t="s">
        <v>58</v>
      </c>
      <c r="E1110" s="39" t="s">
        <v>3703</v>
      </c>
    </row>
    <row r="1111" spans="1:5" ht="12.75">
      <c r="A1111" s="35" t="s">
        <v>59</v>
      </c>
      <c r="E1111" s="40" t="s">
        <v>5</v>
      </c>
    </row>
    <row r="1112" spans="1:5" ht="12.75">
      <c r="A1112" t="s">
        <v>60</v>
      </c>
      <c r="E1112" s="39" t="s">
        <v>5</v>
      </c>
    </row>
    <row r="1113" spans="1:16" ht="38.25">
      <c r="A1113" t="s">
        <v>52</v>
      </c>
      <c s="34" t="s">
        <v>3704</v>
      </c>
      <c s="34" t="s">
        <v>3705</v>
      </c>
      <c s="35" t="s">
        <v>5</v>
      </c>
      <c s="6" t="s">
        <v>3706</v>
      </c>
      <c s="36" t="s">
        <v>85</v>
      </c>
      <c s="37">
        <v>1</v>
      </c>
      <c s="36">
        <v>0</v>
      </c>
      <c s="36">
        <f>ROUND(G1113*H1113,6)</f>
      </c>
      <c r="L1113" s="38">
        <v>0</v>
      </c>
      <c s="32">
        <f>ROUND(ROUND(L1113,2)*ROUND(G1113,3),2)</f>
      </c>
      <c s="36" t="s">
        <v>350</v>
      </c>
      <c>
        <f>(M1113*21)/100</f>
      </c>
      <c t="s">
        <v>27</v>
      </c>
    </row>
    <row r="1114" spans="1:5" ht="38.25">
      <c r="A1114" s="35" t="s">
        <v>58</v>
      </c>
      <c r="E1114" s="39" t="s">
        <v>3707</v>
      </c>
    </row>
    <row r="1115" spans="1:5" ht="12.75">
      <c r="A1115" s="35" t="s">
        <v>59</v>
      </c>
      <c r="E1115" s="40" t="s">
        <v>5</v>
      </c>
    </row>
    <row r="1116" spans="1:5" ht="12.75">
      <c r="A1116" t="s">
        <v>60</v>
      </c>
      <c r="E1116" s="39" t="s">
        <v>5</v>
      </c>
    </row>
    <row r="1117" spans="1:16" ht="38.25">
      <c r="A1117" t="s">
        <v>52</v>
      </c>
      <c s="34" t="s">
        <v>3708</v>
      </c>
      <c s="34" t="s">
        <v>3709</v>
      </c>
      <c s="35" t="s">
        <v>5</v>
      </c>
      <c s="6" t="s">
        <v>3710</v>
      </c>
      <c s="36" t="s">
        <v>85</v>
      </c>
      <c s="37">
        <v>5</v>
      </c>
      <c s="36">
        <v>0</v>
      </c>
      <c s="36">
        <f>ROUND(G1117*H1117,6)</f>
      </c>
      <c r="L1117" s="38">
        <v>0</v>
      </c>
      <c s="32">
        <f>ROUND(ROUND(L1117,2)*ROUND(G1117,3),2)</f>
      </c>
      <c s="36" t="s">
        <v>350</v>
      </c>
      <c>
        <f>(M1117*21)/100</f>
      </c>
      <c t="s">
        <v>27</v>
      </c>
    </row>
    <row r="1118" spans="1:5" ht="38.25">
      <c r="A1118" s="35" t="s">
        <v>58</v>
      </c>
      <c r="E1118" s="39" t="s">
        <v>3711</v>
      </c>
    </row>
    <row r="1119" spans="1:5" ht="12.75">
      <c r="A1119" s="35" t="s">
        <v>59</v>
      </c>
      <c r="E1119" s="40" t="s">
        <v>5</v>
      </c>
    </row>
    <row r="1120" spans="1:5" ht="12.75">
      <c r="A1120" t="s">
        <v>60</v>
      </c>
      <c r="E1120" s="39" t="s">
        <v>5</v>
      </c>
    </row>
    <row r="1121" spans="1:16" ht="25.5">
      <c r="A1121" t="s">
        <v>52</v>
      </c>
      <c s="34" t="s">
        <v>3712</v>
      </c>
      <c s="34" t="s">
        <v>3713</v>
      </c>
      <c s="35" t="s">
        <v>5</v>
      </c>
      <c s="6" t="s">
        <v>3714</v>
      </c>
      <c s="36" t="s">
        <v>85</v>
      </c>
      <c s="37">
        <v>2</v>
      </c>
      <c s="36">
        <v>0</v>
      </c>
      <c s="36">
        <f>ROUND(G1121*H1121,6)</f>
      </c>
      <c r="L1121" s="38">
        <v>0</v>
      </c>
      <c s="32">
        <f>ROUND(ROUND(L1121,2)*ROUND(G1121,3),2)</f>
      </c>
      <c s="36" t="s">
        <v>350</v>
      </c>
      <c>
        <f>(M1121*21)/100</f>
      </c>
      <c t="s">
        <v>27</v>
      </c>
    </row>
    <row r="1122" spans="1:5" ht="25.5">
      <c r="A1122" s="35" t="s">
        <v>58</v>
      </c>
      <c r="E1122" s="39" t="s">
        <v>3714</v>
      </c>
    </row>
    <row r="1123" spans="1:5" ht="12.75">
      <c r="A1123" s="35" t="s">
        <v>59</v>
      </c>
      <c r="E1123" s="40" t="s">
        <v>5</v>
      </c>
    </row>
    <row r="1124" spans="1:5" ht="12.75">
      <c r="A1124" t="s">
        <v>60</v>
      </c>
      <c r="E1124" s="39" t="s">
        <v>5</v>
      </c>
    </row>
    <row r="1125" spans="1:16" ht="25.5">
      <c r="A1125" t="s">
        <v>52</v>
      </c>
      <c s="34" t="s">
        <v>3715</v>
      </c>
      <c s="34" t="s">
        <v>3716</v>
      </c>
      <c s="35" t="s">
        <v>5</v>
      </c>
      <c s="6" t="s">
        <v>3717</v>
      </c>
      <c s="36" t="s">
        <v>85</v>
      </c>
      <c s="37">
        <v>4</v>
      </c>
      <c s="36">
        <v>0</v>
      </c>
      <c s="36">
        <f>ROUND(G1125*H1125,6)</f>
      </c>
      <c r="L1125" s="38">
        <v>0</v>
      </c>
      <c s="32">
        <f>ROUND(ROUND(L1125,2)*ROUND(G1125,3),2)</f>
      </c>
      <c s="36" t="s">
        <v>350</v>
      </c>
      <c>
        <f>(M1125*21)/100</f>
      </c>
      <c t="s">
        <v>27</v>
      </c>
    </row>
    <row r="1126" spans="1:5" ht="25.5">
      <c r="A1126" s="35" t="s">
        <v>58</v>
      </c>
      <c r="E1126" s="39" t="s">
        <v>3717</v>
      </c>
    </row>
    <row r="1127" spans="1:5" ht="12.75">
      <c r="A1127" s="35" t="s">
        <v>59</v>
      </c>
      <c r="E1127" s="40" t="s">
        <v>5</v>
      </c>
    </row>
    <row r="1128" spans="1:5" ht="12.75">
      <c r="A1128" t="s">
        <v>60</v>
      </c>
      <c r="E1128" s="39" t="s">
        <v>5</v>
      </c>
    </row>
    <row r="1129" spans="1:16" ht="38.25">
      <c r="A1129" t="s">
        <v>52</v>
      </c>
      <c s="34" t="s">
        <v>3718</v>
      </c>
      <c s="34" t="s">
        <v>3719</v>
      </c>
      <c s="35" t="s">
        <v>5</v>
      </c>
      <c s="6" t="s">
        <v>3720</v>
      </c>
      <c s="36" t="s">
        <v>85</v>
      </c>
      <c s="37">
        <v>1</v>
      </c>
      <c s="36">
        <v>0</v>
      </c>
      <c s="36">
        <f>ROUND(G1129*H1129,6)</f>
      </c>
      <c r="L1129" s="38">
        <v>0</v>
      </c>
      <c s="32">
        <f>ROUND(ROUND(L1129,2)*ROUND(G1129,3),2)</f>
      </c>
      <c s="36" t="s">
        <v>350</v>
      </c>
      <c>
        <f>(M1129*21)/100</f>
      </c>
      <c t="s">
        <v>27</v>
      </c>
    </row>
    <row r="1130" spans="1:5" ht="38.25">
      <c r="A1130" s="35" t="s">
        <v>58</v>
      </c>
      <c r="E1130" s="39" t="s">
        <v>3721</v>
      </c>
    </row>
    <row r="1131" spans="1:5" ht="12.75">
      <c r="A1131" s="35" t="s">
        <v>59</v>
      </c>
      <c r="E1131" s="40" t="s">
        <v>5</v>
      </c>
    </row>
    <row r="1132" spans="1:5" ht="12.75">
      <c r="A1132" t="s">
        <v>60</v>
      </c>
      <c r="E1132" s="39" t="s">
        <v>5</v>
      </c>
    </row>
    <row r="1133" spans="1:16" ht="25.5">
      <c r="A1133" t="s">
        <v>52</v>
      </c>
      <c s="34" t="s">
        <v>3722</v>
      </c>
      <c s="34" t="s">
        <v>3723</v>
      </c>
      <c s="35" t="s">
        <v>5</v>
      </c>
      <c s="6" t="s">
        <v>3724</v>
      </c>
      <c s="36" t="s">
        <v>85</v>
      </c>
      <c s="37">
        <v>2</v>
      </c>
      <c s="36">
        <v>0</v>
      </c>
      <c s="36">
        <f>ROUND(G1133*H1133,6)</f>
      </c>
      <c r="L1133" s="38">
        <v>0</v>
      </c>
      <c s="32">
        <f>ROUND(ROUND(L1133,2)*ROUND(G1133,3),2)</f>
      </c>
      <c s="36" t="s">
        <v>350</v>
      </c>
      <c>
        <f>(M1133*21)/100</f>
      </c>
      <c t="s">
        <v>27</v>
      </c>
    </row>
    <row r="1134" spans="1:5" ht="25.5">
      <c r="A1134" s="35" t="s">
        <v>58</v>
      </c>
      <c r="E1134" s="39" t="s">
        <v>3724</v>
      </c>
    </row>
    <row r="1135" spans="1:5" ht="12.75">
      <c r="A1135" s="35" t="s">
        <v>59</v>
      </c>
      <c r="E1135" s="40" t="s">
        <v>5</v>
      </c>
    </row>
    <row r="1136" spans="1:5" ht="12.75">
      <c r="A1136" t="s">
        <v>60</v>
      </c>
      <c r="E1136" s="39" t="s">
        <v>5</v>
      </c>
    </row>
    <row r="1137" spans="1:16" ht="25.5">
      <c r="A1137" t="s">
        <v>52</v>
      </c>
      <c s="34" t="s">
        <v>3725</v>
      </c>
      <c s="34" t="s">
        <v>3726</v>
      </c>
      <c s="35" t="s">
        <v>5</v>
      </c>
      <c s="6" t="s">
        <v>3727</v>
      </c>
      <c s="36" t="s">
        <v>85</v>
      </c>
      <c s="37">
        <v>1</v>
      </c>
      <c s="36">
        <v>0</v>
      </c>
      <c s="36">
        <f>ROUND(G1137*H1137,6)</f>
      </c>
      <c r="L1137" s="38">
        <v>0</v>
      </c>
      <c s="32">
        <f>ROUND(ROUND(L1137,2)*ROUND(G1137,3),2)</f>
      </c>
      <c s="36" t="s">
        <v>350</v>
      </c>
      <c>
        <f>(M1137*21)/100</f>
      </c>
      <c t="s">
        <v>27</v>
      </c>
    </row>
    <row r="1138" spans="1:5" ht="25.5">
      <c r="A1138" s="35" t="s">
        <v>58</v>
      </c>
      <c r="E1138" s="39" t="s">
        <v>3727</v>
      </c>
    </row>
    <row r="1139" spans="1:5" ht="12.75">
      <c r="A1139" s="35" t="s">
        <v>59</v>
      </c>
      <c r="E1139" s="40" t="s">
        <v>5</v>
      </c>
    </row>
    <row r="1140" spans="1:5" ht="12.75">
      <c r="A1140" t="s">
        <v>60</v>
      </c>
      <c r="E1140" s="39" t="s">
        <v>5</v>
      </c>
    </row>
    <row r="1141" spans="1:13" ht="12.75">
      <c r="A1141" t="s">
        <v>49</v>
      </c>
      <c r="C1141" s="31" t="s">
        <v>2674</v>
      </c>
      <c r="E1141" s="33" t="s">
        <v>2675</v>
      </c>
      <c r="J1141" s="32">
        <f>0</f>
      </c>
      <c s="32">
        <f>0</f>
      </c>
      <c s="32">
        <f>0+L1142+L1146+L1150+L1154+L1158+L1162+L1166+L1170+L1174+L1178+L1182</f>
      </c>
      <c s="32">
        <f>0+M1142+M1146+M1150+M1154+M1158+M1162+M1166+M1170+M1174+M1178+M1182</f>
      </c>
    </row>
    <row r="1142" spans="1:16" ht="25.5">
      <c r="A1142" t="s">
        <v>52</v>
      </c>
      <c s="34" t="s">
        <v>3728</v>
      </c>
      <c s="34" t="s">
        <v>3729</v>
      </c>
      <c s="35" t="s">
        <v>5</v>
      </c>
      <c s="6" t="s">
        <v>3730</v>
      </c>
      <c s="36" t="s">
        <v>85</v>
      </c>
      <c s="37">
        <v>5</v>
      </c>
      <c s="36">
        <v>0</v>
      </c>
      <c s="36">
        <f>ROUND(G1142*H1142,6)</f>
      </c>
      <c r="L1142" s="38">
        <v>0</v>
      </c>
      <c s="32">
        <f>ROUND(ROUND(L1142,2)*ROUND(G1142,3),2)</f>
      </c>
      <c s="36" t="s">
        <v>350</v>
      </c>
      <c>
        <f>(M1142*21)/100</f>
      </c>
      <c t="s">
        <v>27</v>
      </c>
    </row>
    <row r="1143" spans="1:5" ht="38.25">
      <c r="A1143" s="35" t="s">
        <v>58</v>
      </c>
      <c r="E1143" s="39" t="s">
        <v>3731</v>
      </c>
    </row>
    <row r="1144" spans="1:5" ht="12.75">
      <c r="A1144" s="35" t="s">
        <v>59</v>
      </c>
      <c r="E1144" s="40" t="s">
        <v>5</v>
      </c>
    </row>
    <row r="1145" spans="1:5" ht="12.75">
      <c r="A1145" t="s">
        <v>60</v>
      </c>
      <c r="E1145" s="39" t="s">
        <v>5</v>
      </c>
    </row>
    <row r="1146" spans="1:16" ht="38.25">
      <c r="A1146" t="s">
        <v>52</v>
      </c>
      <c s="34" t="s">
        <v>3732</v>
      </c>
      <c s="34" t="s">
        <v>3733</v>
      </c>
      <c s="35" t="s">
        <v>5</v>
      </c>
      <c s="6" t="s">
        <v>3734</v>
      </c>
      <c s="36" t="s">
        <v>85</v>
      </c>
      <c s="37">
        <v>2</v>
      </c>
      <c s="36">
        <v>0</v>
      </c>
      <c s="36">
        <f>ROUND(G1146*H1146,6)</f>
      </c>
      <c r="L1146" s="38">
        <v>0</v>
      </c>
      <c s="32">
        <f>ROUND(ROUND(L1146,2)*ROUND(G1146,3),2)</f>
      </c>
      <c s="36" t="s">
        <v>350</v>
      </c>
      <c>
        <f>(M1146*21)/100</f>
      </c>
      <c t="s">
        <v>27</v>
      </c>
    </row>
    <row r="1147" spans="1:5" ht="38.25">
      <c r="A1147" s="35" t="s">
        <v>58</v>
      </c>
      <c r="E1147" s="39" t="s">
        <v>3735</v>
      </c>
    </row>
    <row r="1148" spans="1:5" ht="12.75">
      <c r="A1148" s="35" t="s">
        <v>59</v>
      </c>
      <c r="E1148" s="40" t="s">
        <v>5</v>
      </c>
    </row>
    <row r="1149" spans="1:5" ht="12.75">
      <c r="A1149" t="s">
        <v>60</v>
      </c>
      <c r="E1149" s="39" t="s">
        <v>5</v>
      </c>
    </row>
    <row r="1150" spans="1:16" ht="38.25">
      <c r="A1150" t="s">
        <v>52</v>
      </c>
      <c s="34" t="s">
        <v>3736</v>
      </c>
      <c s="34" t="s">
        <v>3737</v>
      </c>
      <c s="35" t="s">
        <v>5</v>
      </c>
      <c s="6" t="s">
        <v>3738</v>
      </c>
      <c s="36" t="s">
        <v>85</v>
      </c>
      <c s="37">
        <v>1</v>
      </c>
      <c s="36">
        <v>0</v>
      </c>
      <c s="36">
        <f>ROUND(G1150*H1150,6)</f>
      </c>
      <c r="L1150" s="38">
        <v>0</v>
      </c>
      <c s="32">
        <f>ROUND(ROUND(L1150,2)*ROUND(G1150,3),2)</f>
      </c>
      <c s="36" t="s">
        <v>350</v>
      </c>
      <c>
        <f>(M1150*21)/100</f>
      </c>
      <c t="s">
        <v>27</v>
      </c>
    </row>
    <row r="1151" spans="1:5" ht="38.25">
      <c r="A1151" s="35" t="s">
        <v>58</v>
      </c>
      <c r="E1151" s="39" t="s">
        <v>3739</v>
      </c>
    </row>
    <row r="1152" spans="1:5" ht="12.75">
      <c r="A1152" s="35" t="s">
        <v>59</v>
      </c>
      <c r="E1152" s="40" t="s">
        <v>5</v>
      </c>
    </row>
    <row r="1153" spans="1:5" ht="12.75">
      <c r="A1153" t="s">
        <v>60</v>
      </c>
      <c r="E1153" s="39" t="s">
        <v>5</v>
      </c>
    </row>
    <row r="1154" spans="1:16" ht="12.75">
      <c r="A1154" t="s">
        <v>52</v>
      </c>
      <c s="34" t="s">
        <v>3740</v>
      </c>
      <c s="34" t="s">
        <v>3741</v>
      </c>
      <c s="35" t="s">
        <v>5</v>
      </c>
      <c s="6" t="s">
        <v>3742</v>
      </c>
      <c s="36" t="s">
        <v>1695</v>
      </c>
      <c s="37">
        <v>1168.43</v>
      </c>
      <c s="36">
        <v>0</v>
      </c>
      <c s="36">
        <f>ROUND(G1154*H1154,6)</f>
      </c>
      <c r="L1154" s="38">
        <v>0</v>
      </c>
      <c s="32">
        <f>ROUND(ROUND(L1154,2)*ROUND(G1154,3),2)</f>
      </c>
      <c s="36" t="s">
        <v>350</v>
      </c>
      <c>
        <f>(M1154*21)/100</f>
      </c>
      <c t="s">
        <v>27</v>
      </c>
    </row>
    <row r="1155" spans="1:5" ht="12.75">
      <c r="A1155" s="35" t="s">
        <v>58</v>
      </c>
      <c r="E1155" s="39" t="s">
        <v>3742</v>
      </c>
    </row>
    <row r="1156" spans="1:5" ht="12.75">
      <c r="A1156" s="35" t="s">
        <v>59</v>
      </c>
      <c r="E1156" s="40" t="s">
        <v>5</v>
      </c>
    </row>
    <row r="1157" spans="1:5" ht="12.75">
      <c r="A1157" t="s">
        <v>60</v>
      </c>
      <c r="E1157" s="39" t="s">
        <v>5</v>
      </c>
    </row>
    <row r="1158" spans="1:16" ht="25.5">
      <c r="A1158" t="s">
        <v>52</v>
      </c>
      <c s="34" t="s">
        <v>3743</v>
      </c>
      <c s="34" t="s">
        <v>3744</v>
      </c>
      <c s="35" t="s">
        <v>5</v>
      </c>
      <c s="6" t="s">
        <v>3745</v>
      </c>
      <c s="36" t="s">
        <v>1695</v>
      </c>
      <c s="37">
        <v>115.19</v>
      </c>
      <c s="36">
        <v>0</v>
      </c>
      <c s="36">
        <f>ROUND(G1158*H1158,6)</f>
      </c>
      <c r="L1158" s="38">
        <v>0</v>
      </c>
      <c s="32">
        <f>ROUND(ROUND(L1158,2)*ROUND(G1158,3),2)</f>
      </c>
      <c s="36" t="s">
        <v>350</v>
      </c>
      <c>
        <f>(M1158*21)/100</f>
      </c>
      <c t="s">
        <v>27</v>
      </c>
    </row>
    <row r="1159" spans="1:5" ht="25.5">
      <c r="A1159" s="35" t="s">
        <v>58</v>
      </c>
      <c r="E1159" s="39" t="s">
        <v>3745</v>
      </c>
    </row>
    <row r="1160" spans="1:5" ht="12.75">
      <c r="A1160" s="35" t="s">
        <v>59</v>
      </c>
      <c r="E1160" s="40" t="s">
        <v>5</v>
      </c>
    </row>
    <row r="1161" spans="1:5" ht="12.75">
      <c r="A1161" t="s">
        <v>60</v>
      </c>
      <c r="E1161" s="39" t="s">
        <v>5</v>
      </c>
    </row>
    <row r="1162" spans="1:16" ht="25.5">
      <c r="A1162" t="s">
        <v>52</v>
      </c>
      <c s="34" t="s">
        <v>3746</v>
      </c>
      <c s="34" t="s">
        <v>3747</v>
      </c>
      <c s="35" t="s">
        <v>5</v>
      </c>
      <c s="6" t="s">
        <v>3748</v>
      </c>
      <c s="36" t="s">
        <v>1695</v>
      </c>
      <c s="37">
        <v>10.88</v>
      </c>
      <c s="36">
        <v>0</v>
      </c>
      <c s="36">
        <f>ROUND(G1162*H1162,6)</f>
      </c>
      <c r="L1162" s="38">
        <v>0</v>
      </c>
      <c s="32">
        <f>ROUND(ROUND(L1162,2)*ROUND(G1162,3),2)</f>
      </c>
      <c s="36" t="s">
        <v>350</v>
      </c>
      <c>
        <f>(M1162*21)/100</f>
      </c>
      <c t="s">
        <v>27</v>
      </c>
    </row>
    <row r="1163" spans="1:5" ht="25.5">
      <c r="A1163" s="35" t="s">
        <v>58</v>
      </c>
      <c r="E1163" s="39" t="s">
        <v>3748</v>
      </c>
    </row>
    <row r="1164" spans="1:5" ht="12.75">
      <c r="A1164" s="35" t="s">
        <v>59</v>
      </c>
      <c r="E1164" s="40" t="s">
        <v>5</v>
      </c>
    </row>
    <row r="1165" spans="1:5" ht="12.75">
      <c r="A1165" t="s">
        <v>60</v>
      </c>
      <c r="E1165" s="39" t="s">
        <v>5</v>
      </c>
    </row>
    <row r="1166" spans="1:16" ht="25.5">
      <c r="A1166" t="s">
        <v>52</v>
      </c>
      <c s="34" t="s">
        <v>3749</v>
      </c>
      <c s="34" t="s">
        <v>3750</v>
      </c>
      <c s="35" t="s">
        <v>5</v>
      </c>
      <c s="6" t="s">
        <v>3751</v>
      </c>
      <c s="36" t="s">
        <v>1695</v>
      </c>
      <c s="37">
        <v>199.71</v>
      </c>
      <c s="36">
        <v>0</v>
      </c>
      <c s="36">
        <f>ROUND(G1166*H1166,6)</f>
      </c>
      <c r="L1166" s="38">
        <v>0</v>
      </c>
      <c s="32">
        <f>ROUND(ROUND(L1166,2)*ROUND(G1166,3),2)</f>
      </c>
      <c s="36" t="s">
        <v>350</v>
      </c>
      <c>
        <f>(M1166*21)/100</f>
      </c>
      <c t="s">
        <v>27</v>
      </c>
    </row>
    <row r="1167" spans="1:5" ht="25.5">
      <c r="A1167" s="35" t="s">
        <v>58</v>
      </c>
      <c r="E1167" s="39" t="s">
        <v>3751</v>
      </c>
    </row>
    <row r="1168" spans="1:5" ht="12.75">
      <c r="A1168" s="35" t="s">
        <v>59</v>
      </c>
      <c r="E1168" s="40" t="s">
        <v>5</v>
      </c>
    </row>
    <row r="1169" spans="1:5" ht="12.75">
      <c r="A1169" t="s">
        <v>60</v>
      </c>
      <c r="E1169" s="39" t="s">
        <v>5</v>
      </c>
    </row>
    <row r="1170" spans="1:16" ht="25.5">
      <c r="A1170" t="s">
        <v>52</v>
      </c>
      <c s="34" t="s">
        <v>3752</v>
      </c>
      <c s="34" t="s">
        <v>3753</v>
      </c>
      <c s="35" t="s">
        <v>5</v>
      </c>
      <c s="6" t="s">
        <v>3754</v>
      </c>
      <c s="36" t="s">
        <v>1695</v>
      </c>
      <c s="37">
        <v>127.18</v>
      </c>
      <c s="36">
        <v>0</v>
      </c>
      <c s="36">
        <f>ROUND(G1170*H1170,6)</f>
      </c>
      <c r="L1170" s="38">
        <v>0</v>
      </c>
      <c s="32">
        <f>ROUND(ROUND(L1170,2)*ROUND(G1170,3),2)</f>
      </c>
      <c s="36" t="s">
        <v>350</v>
      </c>
      <c>
        <f>(M1170*21)/100</f>
      </c>
      <c t="s">
        <v>27</v>
      </c>
    </row>
    <row r="1171" spans="1:5" ht="25.5">
      <c r="A1171" s="35" t="s">
        <v>58</v>
      </c>
      <c r="E1171" s="39" t="s">
        <v>3754</v>
      </c>
    </row>
    <row r="1172" spans="1:5" ht="12.75">
      <c r="A1172" s="35" t="s">
        <v>59</v>
      </c>
      <c r="E1172" s="40" t="s">
        <v>5</v>
      </c>
    </row>
    <row r="1173" spans="1:5" ht="12.75">
      <c r="A1173" t="s">
        <v>60</v>
      </c>
      <c r="E1173" s="39" t="s">
        <v>5</v>
      </c>
    </row>
    <row r="1174" spans="1:16" ht="38.25">
      <c r="A1174" t="s">
        <v>52</v>
      </c>
      <c s="34" t="s">
        <v>3755</v>
      </c>
      <c s="34" t="s">
        <v>3756</v>
      </c>
      <c s="35" t="s">
        <v>5</v>
      </c>
      <c s="6" t="s">
        <v>3757</v>
      </c>
      <c s="36" t="s">
        <v>85</v>
      </c>
      <c s="37">
        <v>1</v>
      </c>
      <c s="36">
        <v>0</v>
      </c>
      <c s="36">
        <f>ROUND(G1174*H1174,6)</f>
      </c>
      <c r="L1174" s="38">
        <v>0</v>
      </c>
      <c s="32">
        <f>ROUND(ROUND(L1174,2)*ROUND(G1174,3),2)</f>
      </c>
      <c s="36" t="s">
        <v>350</v>
      </c>
      <c>
        <f>(M1174*21)/100</f>
      </c>
      <c t="s">
        <v>27</v>
      </c>
    </row>
    <row r="1175" spans="1:5" ht="51">
      <c r="A1175" s="35" t="s">
        <v>58</v>
      </c>
      <c r="E1175" s="39" t="s">
        <v>3758</v>
      </c>
    </row>
    <row r="1176" spans="1:5" ht="12.75">
      <c r="A1176" s="35" t="s">
        <v>59</v>
      </c>
      <c r="E1176" s="40" t="s">
        <v>5</v>
      </c>
    </row>
    <row r="1177" spans="1:5" ht="12.75">
      <c r="A1177" t="s">
        <v>60</v>
      </c>
      <c r="E1177" s="39" t="s">
        <v>5</v>
      </c>
    </row>
    <row r="1178" spans="1:16" ht="25.5">
      <c r="A1178" t="s">
        <v>52</v>
      </c>
      <c s="34" t="s">
        <v>3759</v>
      </c>
      <c s="34" t="s">
        <v>3760</v>
      </c>
      <c s="35" t="s">
        <v>5</v>
      </c>
      <c s="6" t="s">
        <v>3761</v>
      </c>
      <c s="36" t="s">
        <v>85</v>
      </c>
      <c s="37">
        <v>1</v>
      </c>
      <c s="36">
        <v>0</v>
      </c>
      <c s="36">
        <f>ROUND(G1178*H1178,6)</f>
      </c>
      <c r="L1178" s="38">
        <v>0</v>
      </c>
      <c s="32">
        <f>ROUND(ROUND(L1178,2)*ROUND(G1178,3),2)</f>
      </c>
      <c s="36" t="s">
        <v>350</v>
      </c>
      <c>
        <f>(M1178*21)/100</f>
      </c>
      <c t="s">
        <v>27</v>
      </c>
    </row>
    <row r="1179" spans="1:5" ht="38.25">
      <c r="A1179" s="35" t="s">
        <v>58</v>
      </c>
      <c r="E1179" s="39" t="s">
        <v>3762</v>
      </c>
    </row>
    <row r="1180" spans="1:5" ht="12.75">
      <c r="A1180" s="35" t="s">
        <v>59</v>
      </c>
      <c r="E1180" s="40" t="s">
        <v>5</v>
      </c>
    </row>
    <row r="1181" spans="1:5" ht="12.75">
      <c r="A1181" t="s">
        <v>60</v>
      </c>
      <c r="E1181" s="39" t="s">
        <v>5</v>
      </c>
    </row>
    <row r="1182" spans="1:16" ht="25.5">
      <c r="A1182" t="s">
        <v>52</v>
      </c>
      <c s="34" t="s">
        <v>3763</v>
      </c>
      <c s="34" t="s">
        <v>3764</v>
      </c>
      <c s="35" t="s">
        <v>5</v>
      </c>
      <c s="6" t="s">
        <v>3765</v>
      </c>
      <c s="36" t="s">
        <v>85</v>
      </c>
      <c s="37">
        <v>9</v>
      </c>
      <c s="36">
        <v>0</v>
      </c>
      <c s="36">
        <f>ROUND(G1182*H1182,6)</f>
      </c>
      <c r="L1182" s="38">
        <v>0</v>
      </c>
      <c s="32">
        <f>ROUND(ROUND(L1182,2)*ROUND(G1182,3),2)</f>
      </c>
      <c s="36" t="s">
        <v>350</v>
      </c>
      <c>
        <f>(M1182*21)/100</f>
      </c>
      <c t="s">
        <v>27</v>
      </c>
    </row>
    <row r="1183" spans="1:5" ht="25.5">
      <c r="A1183" s="35" t="s">
        <v>58</v>
      </c>
      <c r="E1183" s="39" t="s">
        <v>3765</v>
      </c>
    </row>
    <row r="1184" spans="1:5" ht="12.75">
      <c r="A1184" s="35" t="s">
        <v>59</v>
      </c>
      <c r="E1184" s="40" t="s">
        <v>5</v>
      </c>
    </row>
    <row r="1185" spans="1:5" ht="12.75">
      <c r="A1185" t="s">
        <v>60</v>
      </c>
      <c r="E1185" s="39" t="s">
        <v>5</v>
      </c>
    </row>
    <row r="1186" spans="1:13" ht="12.75">
      <c r="A1186" t="s">
        <v>49</v>
      </c>
      <c r="C1186" s="31" t="s">
        <v>2679</v>
      </c>
      <c r="E1186" s="33" t="s">
        <v>2680</v>
      </c>
      <c r="J1186" s="32">
        <f>0</f>
      </c>
      <c s="32">
        <f>0</f>
      </c>
      <c s="32">
        <f>0+L1187+L1191+L1195+L1199+L1203+L1207+L1211+L1215+L1219+L1223+L1227+L1231</f>
      </c>
      <c s="32">
        <f>0+M1187+M1191+M1195+M1199+M1203+M1207+M1211+M1215+M1219+M1223+M1227+M1231</f>
      </c>
    </row>
    <row r="1187" spans="1:16" ht="12.75">
      <c r="A1187" t="s">
        <v>52</v>
      </c>
      <c s="34" t="s">
        <v>3766</v>
      </c>
      <c s="34" t="s">
        <v>3767</v>
      </c>
      <c s="35" t="s">
        <v>5</v>
      </c>
      <c s="6" t="s">
        <v>3768</v>
      </c>
      <c s="36" t="s">
        <v>73</v>
      </c>
      <c s="37">
        <v>108.233</v>
      </c>
      <c s="36">
        <v>0.0182</v>
      </c>
      <c s="36">
        <f>ROUND(G1187*H1187,6)</f>
      </c>
      <c r="L1187" s="38">
        <v>0</v>
      </c>
      <c s="32">
        <f>ROUND(ROUND(L1187,2)*ROUND(G1187,3),2)</f>
      </c>
      <c s="36" t="s">
        <v>350</v>
      </c>
      <c>
        <f>(M1187*21)/100</f>
      </c>
      <c t="s">
        <v>27</v>
      </c>
    </row>
    <row r="1188" spans="1:5" ht="12.75">
      <c r="A1188" s="35" t="s">
        <v>58</v>
      </c>
      <c r="E1188" s="39" t="s">
        <v>3768</v>
      </c>
    </row>
    <row r="1189" spans="1:5" ht="255">
      <c r="A1189" s="35" t="s">
        <v>59</v>
      </c>
      <c r="E1189" s="40" t="s">
        <v>3769</v>
      </c>
    </row>
    <row r="1190" spans="1:5" ht="12.75">
      <c r="A1190" t="s">
        <v>60</v>
      </c>
      <c r="E1190" s="39" t="s">
        <v>5</v>
      </c>
    </row>
    <row r="1191" spans="1:16" ht="12.75">
      <c r="A1191" t="s">
        <v>52</v>
      </c>
      <c s="34" t="s">
        <v>3770</v>
      </c>
      <c s="34" t="s">
        <v>3771</v>
      </c>
      <c s="35" t="s">
        <v>5</v>
      </c>
      <c s="6" t="s">
        <v>3772</v>
      </c>
      <c s="36" t="s">
        <v>73</v>
      </c>
      <c s="37">
        <v>84.19</v>
      </c>
      <c s="36">
        <v>0</v>
      </c>
      <c s="36">
        <f>ROUND(G1191*H1191,6)</f>
      </c>
      <c r="L1191" s="38">
        <v>0</v>
      </c>
      <c s="32">
        <f>ROUND(ROUND(L1191,2)*ROUND(G1191,3),2)</f>
      </c>
      <c s="36" t="s">
        <v>2446</v>
      </c>
      <c>
        <f>(M1191*21)/100</f>
      </c>
      <c t="s">
        <v>27</v>
      </c>
    </row>
    <row r="1192" spans="1:5" ht="12.75">
      <c r="A1192" s="35" t="s">
        <v>58</v>
      </c>
      <c r="E1192" s="39" t="s">
        <v>3773</v>
      </c>
    </row>
    <row r="1193" spans="1:5" ht="216.75">
      <c r="A1193" s="35" t="s">
        <v>59</v>
      </c>
      <c r="E1193" s="40" t="s">
        <v>3774</v>
      </c>
    </row>
    <row r="1194" spans="1:5" ht="76.5">
      <c r="A1194" t="s">
        <v>60</v>
      </c>
      <c r="E1194" s="39" t="s">
        <v>3775</v>
      </c>
    </row>
    <row r="1195" spans="1:16" ht="12.75">
      <c r="A1195" t="s">
        <v>52</v>
      </c>
      <c s="34" t="s">
        <v>3776</v>
      </c>
      <c s="34" t="s">
        <v>3777</v>
      </c>
      <c s="35" t="s">
        <v>5</v>
      </c>
      <c s="6" t="s">
        <v>3778</v>
      </c>
      <c s="36" t="s">
        <v>73</v>
      </c>
      <c s="37">
        <v>84.19</v>
      </c>
      <c s="36">
        <v>0.00455</v>
      </c>
      <c s="36">
        <f>ROUND(G1195*H1195,6)</f>
      </c>
      <c r="L1195" s="38">
        <v>0</v>
      </c>
      <c s="32">
        <f>ROUND(ROUND(L1195,2)*ROUND(G1195,3),2)</f>
      </c>
      <c s="36" t="s">
        <v>2446</v>
      </c>
      <c>
        <f>(M1195*21)/100</f>
      </c>
      <c t="s">
        <v>27</v>
      </c>
    </row>
    <row r="1196" spans="1:5" ht="25.5">
      <c r="A1196" s="35" t="s">
        <v>58</v>
      </c>
      <c r="E1196" s="39" t="s">
        <v>3779</v>
      </c>
    </row>
    <row r="1197" spans="1:5" ht="216.75">
      <c r="A1197" s="35" t="s">
        <v>59</v>
      </c>
      <c r="E1197" s="40" t="s">
        <v>3780</v>
      </c>
    </row>
    <row r="1198" spans="1:5" ht="76.5">
      <c r="A1198" t="s">
        <v>60</v>
      </c>
      <c r="E1198" s="39" t="s">
        <v>3775</v>
      </c>
    </row>
    <row r="1199" spans="1:16" ht="12.75">
      <c r="A1199" t="s">
        <v>52</v>
      </c>
      <c s="34" t="s">
        <v>3781</v>
      </c>
      <c s="34" t="s">
        <v>3782</v>
      </c>
      <c s="35" t="s">
        <v>5</v>
      </c>
      <c s="6" t="s">
        <v>3783</v>
      </c>
      <c s="36" t="s">
        <v>80</v>
      </c>
      <c s="37">
        <v>94.69</v>
      </c>
      <c s="36">
        <v>0.00043</v>
      </c>
      <c s="36">
        <f>ROUND(G1199*H1199,6)</f>
      </c>
      <c r="L1199" s="38">
        <v>0</v>
      </c>
      <c s="32">
        <f>ROUND(ROUND(L1199,2)*ROUND(G1199,3),2)</f>
      </c>
      <c s="36" t="s">
        <v>2446</v>
      </c>
      <c>
        <f>(M1199*21)/100</f>
      </c>
      <c t="s">
        <v>27</v>
      </c>
    </row>
    <row r="1200" spans="1:5" ht="25.5">
      <c r="A1200" s="35" t="s">
        <v>58</v>
      </c>
      <c r="E1200" s="39" t="s">
        <v>3784</v>
      </c>
    </row>
    <row r="1201" spans="1:5" ht="216.75">
      <c r="A1201" s="35" t="s">
        <v>59</v>
      </c>
      <c r="E1201" s="40" t="s">
        <v>3785</v>
      </c>
    </row>
    <row r="1202" spans="1:5" ht="12.75">
      <c r="A1202" t="s">
        <v>60</v>
      </c>
      <c r="E1202" s="39" t="s">
        <v>5</v>
      </c>
    </row>
    <row r="1203" spans="1:16" ht="25.5">
      <c r="A1203" t="s">
        <v>52</v>
      </c>
      <c s="34" t="s">
        <v>3786</v>
      </c>
      <c s="34" t="s">
        <v>3787</v>
      </c>
      <c s="35" t="s">
        <v>5</v>
      </c>
      <c s="6" t="s">
        <v>3788</v>
      </c>
      <c s="36" t="s">
        <v>73</v>
      </c>
      <c s="37">
        <v>84.19</v>
      </c>
      <c s="36">
        <v>0.009</v>
      </c>
      <c s="36">
        <f>ROUND(G1203*H1203,6)</f>
      </c>
      <c r="L1203" s="38">
        <v>0</v>
      </c>
      <c s="32">
        <f>ROUND(ROUND(L1203,2)*ROUND(G1203,3),2)</f>
      </c>
      <c s="36" t="s">
        <v>2446</v>
      </c>
      <c>
        <f>(M1203*21)/100</f>
      </c>
      <c t="s">
        <v>27</v>
      </c>
    </row>
    <row r="1204" spans="1:5" ht="25.5">
      <c r="A1204" s="35" t="s">
        <v>58</v>
      </c>
      <c r="E1204" s="39" t="s">
        <v>3789</v>
      </c>
    </row>
    <row r="1205" spans="1:5" ht="280.5">
      <c r="A1205" s="35" t="s">
        <v>59</v>
      </c>
      <c r="E1205" s="40" t="s">
        <v>3790</v>
      </c>
    </row>
    <row r="1206" spans="1:5" ht="12.75">
      <c r="A1206" t="s">
        <v>60</v>
      </c>
      <c r="E1206" s="39" t="s">
        <v>3791</v>
      </c>
    </row>
    <row r="1207" spans="1:16" ht="12.75">
      <c r="A1207" t="s">
        <v>52</v>
      </c>
      <c s="34" t="s">
        <v>3792</v>
      </c>
      <c s="34" t="s">
        <v>3793</v>
      </c>
      <c s="35" t="s">
        <v>5</v>
      </c>
      <c s="6" t="s">
        <v>3794</v>
      </c>
      <c s="36" t="s">
        <v>73</v>
      </c>
      <c s="37">
        <v>84.19</v>
      </c>
      <c s="36">
        <v>0.0003</v>
      </c>
      <c s="36">
        <f>ROUND(G1207*H1207,6)</f>
      </c>
      <c r="L1207" s="38">
        <v>0</v>
      </c>
      <c s="32">
        <f>ROUND(ROUND(L1207,2)*ROUND(G1207,3),2)</f>
      </c>
      <c s="36" t="s">
        <v>2446</v>
      </c>
      <c>
        <f>(M1207*21)/100</f>
      </c>
      <c t="s">
        <v>27</v>
      </c>
    </row>
    <row r="1208" spans="1:5" ht="12.75">
      <c r="A1208" s="35" t="s">
        <v>58</v>
      </c>
      <c r="E1208" s="39" t="s">
        <v>3795</v>
      </c>
    </row>
    <row r="1209" spans="1:5" ht="216.75">
      <c r="A1209" s="35" t="s">
        <v>59</v>
      </c>
      <c r="E1209" s="40" t="s">
        <v>3796</v>
      </c>
    </row>
    <row r="1210" spans="1:5" ht="76.5">
      <c r="A1210" t="s">
        <v>60</v>
      </c>
      <c r="E1210" s="39" t="s">
        <v>3775</v>
      </c>
    </row>
    <row r="1211" spans="1:16" ht="12.75">
      <c r="A1211" t="s">
        <v>52</v>
      </c>
      <c s="34" t="s">
        <v>3797</v>
      </c>
      <c s="34" t="s">
        <v>3798</v>
      </c>
      <c s="35" t="s">
        <v>5</v>
      </c>
      <c s="6" t="s">
        <v>3799</v>
      </c>
      <c s="36" t="s">
        <v>73</v>
      </c>
      <c s="37">
        <v>36.18</v>
      </c>
      <c s="36">
        <v>0.0015</v>
      </c>
      <c s="36">
        <f>ROUND(G1211*H1211,6)</f>
      </c>
      <c r="L1211" s="38">
        <v>0</v>
      </c>
      <c s="32">
        <f>ROUND(ROUND(L1211,2)*ROUND(G1211,3),2)</f>
      </c>
      <c s="36" t="s">
        <v>2446</v>
      </c>
      <c>
        <f>(M1211*21)/100</f>
      </c>
      <c t="s">
        <v>27</v>
      </c>
    </row>
    <row r="1212" spans="1:5" ht="12.75">
      <c r="A1212" s="35" t="s">
        <v>58</v>
      </c>
      <c r="E1212" s="39" t="s">
        <v>3800</v>
      </c>
    </row>
    <row r="1213" spans="1:5" ht="140.25">
      <c r="A1213" s="35" t="s">
        <v>59</v>
      </c>
      <c r="E1213" s="40" t="s">
        <v>3801</v>
      </c>
    </row>
    <row r="1214" spans="1:5" ht="51">
      <c r="A1214" t="s">
        <v>60</v>
      </c>
      <c r="E1214" s="39" t="s">
        <v>3802</v>
      </c>
    </row>
    <row r="1215" spans="1:16" ht="12.75">
      <c r="A1215" t="s">
        <v>52</v>
      </c>
      <c s="34" t="s">
        <v>3803</v>
      </c>
      <c s="34" t="s">
        <v>3804</v>
      </c>
      <c s="35" t="s">
        <v>5</v>
      </c>
      <c s="6" t="s">
        <v>3805</v>
      </c>
      <c s="36" t="s">
        <v>80</v>
      </c>
      <c s="37">
        <v>131.56</v>
      </c>
      <c s="36">
        <v>3E-05</v>
      </c>
      <c s="36">
        <f>ROUND(G1215*H1215,6)</f>
      </c>
      <c r="L1215" s="38">
        <v>0</v>
      </c>
      <c s="32">
        <f>ROUND(ROUND(L1215,2)*ROUND(G1215,3),2)</f>
      </c>
      <c s="36" t="s">
        <v>2446</v>
      </c>
      <c>
        <f>(M1215*21)/100</f>
      </c>
      <c t="s">
        <v>27</v>
      </c>
    </row>
    <row r="1216" spans="1:5" ht="12.75">
      <c r="A1216" s="35" t="s">
        <v>58</v>
      </c>
      <c r="E1216" s="39" t="s">
        <v>3806</v>
      </c>
    </row>
    <row r="1217" spans="1:5" ht="280.5">
      <c r="A1217" s="35" t="s">
        <v>59</v>
      </c>
      <c r="E1217" s="40" t="s">
        <v>3807</v>
      </c>
    </row>
    <row r="1218" spans="1:5" ht="51">
      <c r="A1218" t="s">
        <v>60</v>
      </c>
      <c r="E1218" s="39" t="s">
        <v>3808</v>
      </c>
    </row>
    <row r="1219" spans="1:16" ht="12.75">
      <c r="A1219" t="s">
        <v>52</v>
      </c>
      <c s="34" t="s">
        <v>3809</v>
      </c>
      <c s="34" t="s">
        <v>3810</v>
      </c>
      <c s="35" t="s">
        <v>5</v>
      </c>
      <c s="6" t="s">
        <v>3811</v>
      </c>
      <c s="36" t="s">
        <v>80</v>
      </c>
      <c s="37">
        <v>70.84</v>
      </c>
      <c s="36">
        <v>0.00032</v>
      </c>
      <c s="36">
        <f>ROUND(G1219*H1219,6)</f>
      </c>
      <c r="L1219" s="38">
        <v>0</v>
      </c>
      <c s="32">
        <f>ROUND(ROUND(L1219,2)*ROUND(G1219,3),2)</f>
      </c>
      <c s="36" t="s">
        <v>2446</v>
      </c>
      <c>
        <f>(M1219*21)/100</f>
      </c>
      <c t="s">
        <v>27</v>
      </c>
    </row>
    <row r="1220" spans="1:5" ht="12.75">
      <c r="A1220" s="35" t="s">
        <v>58</v>
      </c>
      <c r="E1220" s="39" t="s">
        <v>3812</v>
      </c>
    </row>
    <row r="1221" spans="1:5" ht="140.25">
      <c r="A1221" s="35" t="s">
        <v>59</v>
      </c>
      <c r="E1221" s="40" t="s">
        <v>3813</v>
      </c>
    </row>
    <row r="1222" spans="1:5" ht="51">
      <c r="A1222" t="s">
        <v>60</v>
      </c>
      <c r="E1222" s="39" t="s">
        <v>3802</v>
      </c>
    </row>
    <row r="1223" spans="1:16" ht="25.5">
      <c r="A1223" t="s">
        <v>52</v>
      </c>
      <c s="34" t="s">
        <v>3814</v>
      </c>
      <c s="34" t="s">
        <v>3815</v>
      </c>
      <c s="35" t="s">
        <v>5</v>
      </c>
      <c s="6" t="s">
        <v>3816</v>
      </c>
      <c s="36" t="s">
        <v>73</v>
      </c>
      <c s="37">
        <v>84.19</v>
      </c>
      <c s="36">
        <v>5E-05</v>
      </c>
      <c s="36">
        <f>ROUND(G1223*H1223,6)</f>
      </c>
      <c r="L1223" s="38">
        <v>0</v>
      </c>
      <c s="32">
        <f>ROUND(ROUND(L1223,2)*ROUND(G1223,3),2)</f>
      </c>
      <c s="36" t="s">
        <v>2446</v>
      </c>
      <c>
        <f>(M1223*21)/100</f>
      </c>
      <c t="s">
        <v>27</v>
      </c>
    </row>
    <row r="1224" spans="1:5" ht="25.5">
      <c r="A1224" s="35" t="s">
        <v>58</v>
      </c>
      <c r="E1224" s="39" t="s">
        <v>3817</v>
      </c>
    </row>
    <row r="1225" spans="1:5" ht="216.75">
      <c r="A1225" s="35" t="s">
        <v>59</v>
      </c>
      <c r="E1225" s="40" t="s">
        <v>3818</v>
      </c>
    </row>
    <row r="1226" spans="1:5" ht="12.75">
      <c r="A1226" t="s">
        <v>60</v>
      </c>
      <c r="E1226" s="39" t="s">
        <v>5</v>
      </c>
    </row>
    <row r="1227" spans="1:16" ht="12.75">
      <c r="A1227" t="s">
        <v>52</v>
      </c>
      <c s="34" t="s">
        <v>3819</v>
      </c>
      <c s="34" t="s">
        <v>3820</v>
      </c>
      <c s="35" t="s">
        <v>5</v>
      </c>
      <c s="6" t="s">
        <v>3821</v>
      </c>
      <c s="36" t="s">
        <v>373</v>
      </c>
      <c s="37">
        <v>3.262</v>
      </c>
      <c s="36">
        <v>0</v>
      </c>
      <c s="36">
        <f>ROUND(G1227*H1227,6)</f>
      </c>
      <c r="L1227" s="38">
        <v>0</v>
      </c>
      <c s="32">
        <f>ROUND(ROUND(L1227,2)*ROUND(G1227,3),2)</f>
      </c>
      <c s="36" t="s">
        <v>2446</v>
      </c>
      <c>
        <f>(M1227*21)/100</f>
      </c>
      <c t="s">
        <v>27</v>
      </c>
    </row>
    <row r="1228" spans="1:5" ht="25.5">
      <c r="A1228" s="35" t="s">
        <v>58</v>
      </c>
      <c r="E1228" s="39" t="s">
        <v>3822</v>
      </c>
    </row>
    <row r="1229" spans="1:5" ht="12.75">
      <c r="A1229" s="35" t="s">
        <v>59</v>
      </c>
      <c r="E1229" s="40" t="s">
        <v>5</v>
      </c>
    </row>
    <row r="1230" spans="1:5" ht="114.75">
      <c r="A1230" t="s">
        <v>60</v>
      </c>
      <c r="E1230" s="39" t="s">
        <v>3210</v>
      </c>
    </row>
    <row r="1231" spans="1:16" ht="12.75">
      <c r="A1231" t="s">
        <v>52</v>
      </c>
      <c s="34" t="s">
        <v>3823</v>
      </c>
      <c s="34" t="s">
        <v>3824</v>
      </c>
      <c s="35" t="s">
        <v>5</v>
      </c>
      <c s="6" t="s">
        <v>3825</v>
      </c>
      <c s="36" t="s">
        <v>373</v>
      </c>
      <c s="37">
        <v>3.262</v>
      </c>
      <c s="36">
        <v>0</v>
      </c>
      <c s="36">
        <f>ROUND(G1231*H1231,6)</f>
      </c>
      <c r="L1231" s="38">
        <v>0</v>
      </c>
      <c s="32">
        <f>ROUND(ROUND(L1231,2)*ROUND(G1231,3),2)</f>
      </c>
      <c s="36" t="s">
        <v>2446</v>
      </c>
      <c>
        <f>(M1231*21)/100</f>
      </c>
      <c t="s">
        <v>27</v>
      </c>
    </row>
    <row r="1232" spans="1:5" ht="38.25">
      <c r="A1232" s="35" t="s">
        <v>58</v>
      </c>
      <c r="E1232" s="39" t="s">
        <v>3826</v>
      </c>
    </row>
    <row r="1233" spans="1:5" ht="12.75">
      <c r="A1233" s="35" t="s">
        <v>59</v>
      </c>
      <c r="E1233" s="40" t="s">
        <v>5</v>
      </c>
    </row>
    <row r="1234" spans="1:5" ht="12.75">
      <c r="A1234" t="s">
        <v>60</v>
      </c>
      <c r="E1234" s="39" t="s">
        <v>5</v>
      </c>
    </row>
    <row r="1235" spans="1:13" ht="12.75">
      <c r="A1235" t="s">
        <v>49</v>
      </c>
      <c r="C1235" s="31" t="s">
        <v>3827</v>
      </c>
      <c r="E1235" s="33" t="s">
        <v>3828</v>
      </c>
      <c r="J1235" s="32">
        <f>0</f>
      </c>
      <c s="32">
        <f>0</f>
      </c>
      <c s="32">
        <f>0+L1236+L1240+L1244+L1248+L1252+L1256+L1260+L1264+L1268+L1272</f>
      </c>
      <c s="32">
        <f>0+M1236+M1240+M1244+M1248+M1252+M1256+M1260+M1264+M1268+M1272</f>
      </c>
    </row>
    <row r="1236" spans="1:16" ht="12.75">
      <c r="A1236" t="s">
        <v>52</v>
      </c>
      <c s="34" t="s">
        <v>3829</v>
      </c>
      <c s="34" t="s">
        <v>3830</v>
      </c>
      <c s="35" t="s">
        <v>5</v>
      </c>
      <c s="6" t="s">
        <v>3831</v>
      </c>
      <c s="36" t="s">
        <v>373</v>
      </c>
      <c s="37">
        <v>6.537</v>
      </c>
      <c s="36">
        <v>1</v>
      </c>
      <c s="36">
        <f>ROUND(G1236*H1236,6)</f>
      </c>
      <c r="L1236" s="38">
        <v>0</v>
      </c>
      <c s="32">
        <f>ROUND(ROUND(L1236,2)*ROUND(G1236,3),2)</f>
      </c>
      <c s="36" t="s">
        <v>2446</v>
      </c>
      <c>
        <f>(M1236*21)/100</f>
      </c>
      <c t="s">
        <v>27</v>
      </c>
    </row>
    <row r="1237" spans="1:5" ht="12.75">
      <c r="A1237" s="35" t="s">
        <v>58</v>
      </c>
      <c r="E1237" s="39" t="s">
        <v>3831</v>
      </c>
    </row>
    <row r="1238" spans="1:5" ht="12.75">
      <c r="A1238" s="35" t="s">
        <v>59</v>
      </c>
      <c r="E1238" s="40" t="s">
        <v>5</v>
      </c>
    </row>
    <row r="1239" spans="1:5" ht="12.75">
      <c r="A1239" t="s">
        <v>60</v>
      </c>
      <c r="E1239" s="39" t="s">
        <v>5</v>
      </c>
    </row>
    <row r="1240" spans="1:16" ht="12.75">
      <c r="A1240" t="s">
        <v>52</v>
      </c>
      <c s="34" t="s">
        <v>3770</v>
      </c>
      <c s="34" t="s">
        <v>3771</v>
      </c>
      <c s="35" t="s">
        <v>5</v>
      </c>
      <c s="6" t="s">
        <v>3772</v>
      </c>
      <c s="36" t="s">
        <v>73</v>
      </c>
      <c s="37">
        <v>163.42</v>
      </c>
      <c s="36">
        <v>0</v>
      </c>
      <c s="36">
        <f>ROUND(G1240*H1240,6)</f>
      </c>
      <c r="L1240" s="38">
        <v>0</v>
      </c>
      <c s="32">
        <f>ROUND(ROUND(L1240,2)*ROUND(G1240,3),2)</f>
      </c>
      <c s="36" t="s">
        <v>2446</v>
      </c>
      <c>
        <f>(M1240*21)/100</f>
      </c>
      <c t="s">
        <v>27</v>
      </c>
    </row>
    <row r="1241" spans="1:5" ht="12.75">
      <c r="A1241" s="35" t="s">
        <v>58</v>
      </c>
      <c r="E1241" s="39" t="s">
        <v>3773</v>
      </c>
    </row>
    <row r="1242" spans="1:5" ht="102">
      <c r="A1242" s="35" t="s">
        <v>59</v>
      </c>
      <c r="E1242" s="40" t="s">
        <v>3832</v>
      </c>
    </row>
    <row r="1243" spans="1:5" ht="76.5">
      <c r="A1243" t="s">
        <v>60</v>
      </c>
      <c r="E1243" s="39" t="s">
        <v>3775</v>
      </c>
    </row>
    <row r="1244" spans="1:16" ht="12.75">
      <c r="A1244" t="s">
        <v>52</v>
      </c>
      <c s="34" t="s">
        <v>3833</v>
      </c>
      <c s="34" t="s">
        <v>3834</v>
      </c>
      <c s="35" t="s">
        <v>5</v>
      </c>
      <c s="6" t="s">
        <v>3794</v>
      </c>
      <c s="36" t="s">
        <v>73</v>
      </c>
      <c s="37">
        <v>163.42</v>
      </c>
      <c s="36">
        <v>0.0003</v>
      </c>
      <c s="36">
        <f>ROUND(G1244*H1244,6)</f>
      </c>
      <c r="L1244" s="38">
        <v>0</v>
      </c>
      <c s="32">
        <f>ROUND(ROUND(L1244,2)*ROUND(G1244,3),2)</f>
      </c>
      <c s="36" t="s">
        <v>2446</v>
      </c>
      <c>
        <f>(M1244*21)/100</f>
      </c>
      <c t="s">
        <v>27</v>
      </c>
    </row>
    <row r="1245" spans="1:5" ht="12.75">
      <c r="A1245" s="35" t="s">
        <v>58</v>
      </c>
      <c r="E1245" s="39" t="s">
        <v>3795</v>
      </c>
    </row>
    <row r="1246" spans="1:5" ht="102">
      <c r="A1246" s="35" t="s">
        <v>59</v>
      </c>
      <c r="E1246" s="40" t="s">
        <v>3835</v>
      </c>
    </row>
    <row r="1247" spans="1:5" ht="76.5">
      <c r="A1247" t="s">
        <v>60</v>
      </c>
      <c r="E1247" s="39" t="s">
        <v>3775</v>
      </c>
    </row>
    <row r="1248" spans="1:16" ht="12.75">
      <c r="A1248" t="s">
        <v>52</v>
      </c>
      <c s="34" t="s">
        <v>3836</v>
      </c>
      <c s="34" t="s">
        <v>3837</v>
      </c>
      <c s="35" t="s">
        <v>5</v>
      </c>
      <c s="6" t="s">
        <v>3838</v>
      </c>
      <c s="36" t="s">
        <v>73</v>
      </c>
      <c s="37">
        <v>163.42</v>
      </c>
      <c s="36">
        <v>0.00758</v>
      </c>
      <c s="36">
        <f>ROUND(G1248*H1248,6)</f>
      </c>
      <c r="L1248" s="38">
        <v>0</v>
      </c>
      <c s="32">
        <f>ROUND(ROUND(L1248,2)*ROUND(G1248,3),2)</f>
      </c>
      <c s="36" t="s">
        <v>2446</v>
      </c>
      <c>
        <f>(M1248*21)/100</f>
      </c>
      <c t="s">
        <v>27</v>
      </c>
    </row>
    <row r="1249" spans="1:5" ht="25.5">
      <c r="A1249" s="35" t="s">
        <v>58</v>
      </c>
      <c r="E1249" s="39" t="s">
        <v>3839</v>
      </c>
    </row>
    <row r="1250" spans="1:5" ht="102">
      <c r="A1250" s="35" t="s">
        <v>59</v>
      </c>
      <c r="E1250" s="40" t="s">
        <v>3840</v>
      </c>
    </row>
    <row r="1251" spans="1:5" ht="76.5">
      <c r="A1251" t="s">
        <v>60</v>
      </c>
      <c r="E1251" s="39" t="s">
        <v>3775</v>
      </c>
    </row>
    <row r="1252" spans="1:16" ht="12.75">
      <c r="A1252" t="s">
        <v>52</v>
      </c>
      <c s="34" t="s">
        <v>3797</v>
      </c>
      <c s="34" t="s">
        <v>3798</v>
      </c>
      <c s="35" t="s">
        <v>5</v>
      </c>
      <c s="6" t="s">
        <v>3799</v>
      </c>
      <c s="36" t="s">
        <v>73</v>
      </c>
      <c s="37">
        <v>33.67</v>
      </c>
      <c s="36">
        <v>0.0015</v>
      </c>
      <c s="36">
        <f>ROUND(G1252*H1252,6)</f>
      </c>
      <c r="L1252" s="38">
        <v>0</v>
      </c>
      <c s="32">
        <f>ROUND(ROUND(L1252,2)*ROUND(G1252,3),2)</f>
      </c>
      <c s="36" t="s">
        <v>2446</v>
      </c>
      <c>
        <f>(M1252*21)/100</f>
      </c>
      <c t="s">
        <v>27</v>
      </c>
    </row>
    <row r="1253" spans="1:5" ht="12.75">
      <c r="A1253" s="35" t="s">
        <v>58</v>
      </c>
      <c r="E1253" s="39" t="s">
        <v>3800</v>
      </c>
    </row>
    <row r="1254" spans="1:5" ht="63.75">
      <c r="A1254" s="35" t="s">
        <v>59</v>
      </c>
      <c r="E1254" s="40" t="s">
        <v>3841</v>
      </c>
    </row>
    <row r="1255" spans="1:5" ht="51">
      <c r="A1255" t="s">
        <v>60</v>
      </c>
      <c r="E1255" s="39" t="s">
        <v>3802</v>
      </c>
    </row>
    <row r="1256" spans="1:16" ht="12.75">
      <c r="A1256" t="s">
        <v>52</v>
      </c>
      <c s="34" t="s">
        <v>3809</v>
      </c>
      <c s="34" t="s">
        <v>3810</v>
      </c>
      <c s="35" t="s">
        <v>5</v>
      </c>
      <c s="6" t="s">
        <v>3811</v>
      </c>
      <c s="36" t="s">
        <v>80</v>
      </c>
      <c s="37">
        <v>53.7</v>
      </c>
      <c s="36">
        <v>0.00032</v>
      </c>
      <c s="36">
        <f>ROUND(G1256*H1256,6)</f>
      </c>
      <c r="L1256" s="38">
        <v>0</v>
      </c>
      <c s="32">
        <f>ROUND(ROUND(L1256,2)*ROUND(G1256,3),2)</f>
      </c>
      <c s="36" t="s">
        <v>2446</v>
      </c>
      <c>
        <f>(M1256*21)/100</f>
      </c>
      <c t="s">
        <v>27</v>
      </c>
    </row>
    <row r="1257" spans="1:5" ht="12.75">
      <c r="A1257" s="35" t="s">
        <v>58</v>
      </c>
      <c r="E1257" s="39" t="s">
        <v>3812</v>
      </c>
    </row>
    <row r="1258" spans="1:5" ht="63.75">
      <c r="A1258" s="35" t="s">
        <v>59</v>
      </c>
      <c r="E1258" s="40" t="s">
        <v>3842</v>
      </c>
    </row>
    <row r="1259" spans="1:5" ht="51">
      <c r="A1259" t="s">
        <v>60</v>
      </c>
      <c r="E1259" s="39" t="s">
        <v>3802</v>
      </c>
    </row>
    <row r="1260" spans="1:16" ht="12.75">
      <c r="A1260" t="s">
        <v>52</v>
      </c>
      <c s="34" t="s">
        <v>3843</v>
      </c>
      <c s="34" t="s">
        <v>3844</v>
      </c>
      <c s="35" t="s">
        <v>5</v>
      </c>
      <c s="6" t="s">
        <v>3845</v>
      </c>
      <c s="36" t="s">
        <v>80</v>
      </c>
      <c s="37">
        <v>147.8</v>
      </c>
      <c s="36">
        <v>0.00824</v>
      </c>
      <c s="36">
        <f>ROUND(G1260*H1260,6)</f>
      </c>
      <c r="L1260" s="38">
        <v>0</v>
      </c>
      <c s="32">
        <f>ROUND(ROUND(L1260,2)*ROUND(G1260,3),2)</f>
      </c>
      <c s="36" t="s">
        <v>2446</v>
      </c>
      <c>
        <f>(M1260*21)/100</f>
      </c>
      <c t="s">
        <v>27</v>
      </c>
    </row>
    <row r="1261" spans="1:5" ht="25.5">
      <c r="A1261" s="35" t="s">
        <v>58</v>
      </c>
      <c r="E1261" s="39" t="s">
        <v>3846</v>
      </c>
    </row>
    <row r="1262" spans="1:5" ht="127.5">
      <c r="A1262" s="35" t="s">
        <v>59</v>
      </c>
      <c r="E1262" s="40" t="s">
        <v>3847</v>
      </c>
    </row>
    <row r="1263" spans="1:5" ht="12.75">
      <c r="A1263" t="s">
        <v>60</v>
      </c>
      <c r="E1263" s="39" t="s">
        <v>5</v>
      </c>
    </row>
    <row r="1264" spans="1:16" ht="12.75">
      <c r="A1264" t="s">
        <v>52</v>
      </c>
      <c s="34" t="s">
        <v>3848</v>
      </c>
      <c s="34" t="s">
        <v>3849</v>
      </c>
      <c s="35" t="s">
        <v>5</v>
      </c>
      <c s="6" t="s">
        <v>3850</v>
      </c>
      <c s="36" t="s">
        <v>73</v>
      </c>
      <c s="37">
        <v>163.42</v>
      </c>
      <c s="36">
        <v>0.0166</v>
      </c>
      <c s="36">
        <f>ROUND(G1264*H1264,6)</f>
      </c>
      <c r="L1264" s="38">
        <v>0</v>
      </c>
      <c s="32">
        <f>ROUND(ROUND(L1264,2)*ROUND(G1264,3),2)</f>
      </c>
      <c s="36" t="s">
        <v>2446</v>
      </c>
      <c>
        <f>(M1264*21)/100</f>
      </c>
      <c t="s">
        <v>27</v>
      </c>
    </row>
    <row r="1265" spans="1:5" ht="25.5">
      <c r="A1265" s="35" t="s">
        <v>58</v>
      </c>
      <c r="E1265" s="39" t="s">
        <v>3851</v>
      </c>
    </row>
    <row r="1266" spans="1:5" ht="127.5">
      <c r="A1266" s="35" t="s">
        <v>59</v>
      </c>
      <c r="E1266" s="40" t="s">
        <v>3852</v>
      </c>
    </row>
    <row r="1267" spans="1:5" ht="114.75">
      <c r="A1267" t="s">
        <v>60</v>
      </c>
      <c r="E1267" s="39" t="s">
        <v>3853</v>
      </c>
    </row>
    <row r="1268" spans="1:16" ht="12.75">
      <c r="A1268" t="s">
        <v>52</v>
      </c>
      <c s="34" t="s">
        <v>3854</v>
      </c>
      <c s="34" t="s">
        <v>3855</v>
      </c>
      <c s="35" t="s">
        <v>5</v>
      </c>
      <c s="6" t="s">
        <v>3856</v>
      </c>
      <c s="36" t="s">
        <v>373</v>
      </c>
      <c s="37">
        <v>11.823</v>
      </c>
      <c s="36">
        <v>0</v>
      </c>
      <c s="36">
        <f>ROUND(G1268*H1268,6)</f>
      </c>
      <c r="L1268" s="38">
        <v>0</v>
      </c>
      <c s="32">
        <f>ROUND(ROUND(L1268,2)*ROUND(G1268,3),2)</f>
      </c>
      <c s="36" t="s">
        <v>2446</v>
      </c>
      <c>
        <f>(M1268*21)/100</f>
      </c>
      <c t="s">
        <v>27</v>
      </c>
    </row>
    <row r="1269" spans="1:5" ht="25.5">
      <c r="A1269" s="35" t="s">
        <v>58</v>
      </c>
      <c r="E1269" s="39" t="s">
        <v>3857</v>
      </c>
    </row>
    <row r="1270" spans="1:5" ht="12.75">
      <c r="A1270" s="35" t="s">
        <v>59</v>
      </c>
      <c r="E1270" s="40" t="s">
        <v>5</v>
      </c>
    </row>
    <row r="1271" spans="1:5" ht="114.75">
      <c r="A1271" t="s">
        <v>60</v>
      </c>
      <c r="E1271" s="39" t="s">
        <v>3858</v>
      </c>
    </row>
    <row r="1272" spans="1:16" ht="12.75">
      <c r="A1272" t="s">
        <v>52</v>
      </c>
      <c s="34" t="s">
        <v>3859</v>
      </c>
      <c s="34" t="s">
        <v>3860</v>
      </c>
      <c s="35" t="s">
        <v>5</v>
      </c>
      <c s="6" t="s">
        <v>3861</v>
      </c>
      <c s="36" t="s">
        <v>373</v>
      </c>
      <c s="37">
        <v>11.823</v>
      </c>
      <c s="36">
        <v>0</v>
      </c>
      <c s="36">
        <f>ROUND(G1272*H1272,6)</f>
      </c>
      <c r="L1272" s="38">
        <v>0</v>
      </c>
      <c s="32">
        <f>ROUND(ROUND(L1272,2)*ROUND(G1272,3),2)</f>
      </c>
      <c s="36" t="s">
        <v>2446</v>
      </c>
      <c>
        <f>(M1272*21)/100</f>
      </c>
      <c t="s">
        <v>27</v>
      </c>
    </row>
    <row r="1273" spans="1:5" ht="38.25">
      <c r="A1273" s="35" t="s">
        <v>58</v>
      </c>
      <c r="E1273" s="39" t="s">
        <v>3862</v>
      </c>
    </row>
    <row r="1274" spans="1:5" ht="12.75">
      <c r="A1274" s="35" t="s">
        <v>59</v>
      </c>
      <c r="E1274" s="40" t="s">
        <v>5</v>
      </c>
    </row>
    <row r="1275" spans="1:5" ht="12.75">
      <c r="A1275" t="s">
        <v>60</v>
      </c>
      <c r="E1275" s="39" t="s">
        <v>5</v>
      </c>
    </row>
    <row r="1276" spans="1:13" ht="12.75">
      <c r="A1276" t="s">
        <v>49</v>
      </c>
      <c r="C1276" s="31" t="s">
        <v>3863</v>
      </c>
      <c r="E1276" s="33" t="s">
        <v>3864</v>
      </c>
      <c r="J1276" s="32">
        <f>0</f>
      </c>
      <c s="32">
        <f>0</f>
      </c>
      <c s="32">
        <f>0+L1277+L1281+L1285+L1289+L1293+L1297+L1301+L1305+L1309+L1313+L1317+L1321+L1325</f>
      </c>
      <c s="32">
        <f>0+M1277+M1281+M1285+M1289+M1293+M1297+M1301+M1305+M1309+M1313+M1317+M1321+M1325</f>
      </c>
    </row>
    <row r="1277" spans="1:16" ht="12.75">
      <c r="A1277" t="s">
        <v>52</v>
      </c>
      <c s="34" t="s">
        <v>317</v>
      </c>
      <c s="34" t="s">
        <v>3865</v>
      </c>
      <c s="35" t="s">
        <v>5</v>
      </c>
      <c s="6" t="s">
        <v>3866</v>
      </c>
      <c s="36" t="s">
        <v>73</v>
      </c>
      <c s="37">
        <v>34.32</v>
      </c>
      <c s="36">
        <v>0.0124</v>
      </c>
      <c s="36">
        <f>ROUND(G1277*H1277,6)</f>
      </c>
      <c r="L1277" s="38">
        <v>0</v>
      </c>
      <c s="32">
        <f>ROUND(ROUND(L1277,2)*ROUND(G1277,3),2)</f>
      </c>
      <c s="36" t="s">
        <v>350</v>
      </c>
      <c>
        <f>(M1277*21)/100</f>
      </c>
      <c t="s">
        <v>27</v>
      </c>
    </row>
    <row r="1278" spans="1:5" ht="12.75">
      <c r="A1278" s="35" t="s">
        <v>58</v>
      </c>
      <c r="E1278" s="39" t="s">
        <v>3866</v>
      </c>
    </row>
    <row r="1279" spans="1:5" ht="12.75">
      <c r="A1279" s="35" t="s">
        <v>59</v>
      </c>
      <c r="E1279" s="40" t="s">
        <v>5</v>
      </c>
    </row>
    <row r="1280" spans="1:5" ht="12.75">
      <c r="A1280" t="s">
        <v>60</v>
      </c>
      <c r="E1280" s="39" t="s">
        <v>5</v>
      </c>
    </row>
    <row r="1281" spans="1:16" ht="12.75">
      <c r="A1281" t="s">
        <v>52</v>
      </c>
      <c s="34" t="s">
        <v>321</v>
      </c>
      <c s="34" t="s">
        <v>3867</v>
      </c>
      <c s="35" t="s">
        <v>5</v>
      </c>
      <c s="6" t="s">
        <v>3868</v>
      </c>
      <c s="36" t="s">
        <v>73</v>
      </c>
      <c s="37">
        <v>62.117</v>
      </c>
      <c s="36">
        <v>0.0034</v>
      </c>
      <c s="36">
        <f>ROUND(G1281*H1281,6)</f>
      </c>
      <c r="L1281" s="38">
        <v>0</v>
      </c>
      <c s="32">
        <f>ROUND(ROUND(L1281,2)*ROUND(G1281,3),2)</f>
      </c>
      <c s="36" t="s">
        <v>350</v>
      </c>
      <c>
        <f>(M1281*21)/100</f>
      </c>
      <c t="s">
        <v>27</v>
      </c>
    </row>
    <row r="1282" spans="1:5" ht="12.75">
      <c r="A1282" s="35" t="s">
        <v>58</v>
      </c>
      <c r="E1282" s="39" t="s">
        <v>3868</v>
      </c>
    </row>
    <row r="1283" spans="1:5" ht="12.75">
      <c r="A1283" s="35" t="s">
        <v>59</v>
      </c>
      <c r="E1283" s="40" t="s">
        <v>5</v>
      </c>
    </row>
    <row r="1284" spans="1:5" ht="12.75">
      <c r="A1284" t="s">
        <v>60</v>
      </c>
      <c r="E1284" s="39" t="s">
        <v>5</v>
      </c>
    </row>
    <row r="1285" spans="1:16" ht="12.75">
      <c r="A1285" t="s">
        <v>52</v>
      </c>
      <c s="34" t="s">
        <v>325</v>
      </c>
      <c s="34" t="s">
        <v>3869</v>
      </c>
      <c s="35" t="s">
        <v>5</v>
      </c>
      <c s="6" t="s">
        <v>3870</v>
      </c>
      <c s="36" t="s">
        <v>73</v>
      </c>
      <c s="37">
        <v>18.172</v>
      </c>
      <c s="36">
        <v>0.00264</v>
      </c>
      <c s="36">
        <f>ROUND(G1285*H1285,6)</f>
      </c>
      <c r="L1285" s="38">
        <v>0</v>
      </c>
      <c s="32">
        <f>ROUND(ROUND(L1285,2)*ROUND(G1285,3),2)</f>
      </c>
      <c s="36" t="s">
        <v>350</v>
      </c>
      <c>
        <f>(M1285*21)/100</f>
      </c>
      <c t="s">
        <v>27</v>
      </c>
    </row>
    <row r="1286" spans="1:5" ht="12.75">
      <c r="A1286" s="35" t="s">
        <v>58</v>
      </c>
      <c r="E1286" s="39" t="s">
        <v>3870</v>
      </c>
    </row>
    <row r="1287" spans="1:5" ht="12.75">
      <c r="A1287" s="35" t="s">
        <v>59</v>
      </c>
      <c r="E1287" s="40" t="s">
        <v>5</v>
      </c>
    </row>
    <row r="1288" spans="1:5" ht="12.75">
      <c r="A1288" t="s">
        <v>60</v>
      </c>
      <c r="E1288" s="39" t="s">
        <v>5</v>
      </c>
    </row>
    <row r="1289" spans="1:16" ht="12.75">
      <c r="A1289" t="s">
        <v>52</v>
      </c>
      <c s="34" t="s">
        <v>3871</v>
      </c>
      <c s="34" t="s">
        <v>3872</v>
      </c>
      <c s="35" t="s">
        <v>5</v>
      </c>
      <c s="6" t="s">
        <v>3873</v>
      </c>
      <c s="36" t="s">
        <v>80</v>
      </c>
      <c s="37">
        <v>114.79</v>
      </c>
      <c s="36">
        <v>0.0002</v>
      </c>
      <c s="36">
        <f>ROUND(G1289*H1289,6)</f>
      </c>
      <c r="L1289" s="38">
        <v>0</v>
      </c>
      <c s="32">
        <f>ROUND(ROUND(L1289,2)*ROUND(G1289,3),2)</f>
      </c>
      <c s="36" t="s">
        <v>2446</v>
      </c>
      <c>
        <f>(M1289*21)/100</f>
      </c>
      <c t="s">
        <v>27</v>
      </c>
    </row>
    <row r="1290" spans="1:5" ht="12.75">
      <c r="A1290" s="35" t="s">
        <v>58</v>
      </c>
      <c r="E1290" s="39" t="s">
        <v>3873</v>
      </c>
    </row>
    <row r="1291" spans="1:5" ht="12.75">
      <c r="A1291" s="35" t="s">
        <v>59</v>
      </c>
      <c r="E1291" s="40" t="s">
        <v>5</v>
      </c>
    </row>
    <row r="1292" spans="1:5" ht="12.75">
      <c r="A1292" t="s">
        <v>60</v>
      </c>
      <c r="E1292" s="39" t="s">
        <v>5</v>
      </c>
    </row>
    <row r="1293" spans="1:16" ht="12.75">
      <c r="A1293" t="s">
        <v>52</v>
      </c>
      <c s="34" t="s">
        <v>3874</v>
      </c>
      <c s="34" t="s">
        <v>3875</v>
      </c>
      <c s="35" t="s">
        <v>5</v>
      </c>
      <c s="6" t="s">
        <v>3876</v>
      </c>
      <c s="36" t="s">
        <v>73</v>
      </c>
      <c s="37">
        <v>104.19</v>
      </c>
      <c s="36">
        <v>0</v>
      </c>
      <c s="36">
        <f>ROUND(G1293*H1293,6)</f>
      </c>
      <c r="L1293" s="38">
        <v>0</v>
      </c>
      <c s="32">
        <f>ROUND(ROUND(L1293,2)*ROUND(G1293,3),2)</f>
      </c>
      <c s="36" t="s">
        <v>2446</v>
      </c>
      <c>
        <f>(M1293*21)/100</f>
      </c>
      <c t="s">
        <v>27</v>
      </c>
    </row>
    <row r="1294" spans="1:5" ht="12.75">
      <c r="A1294" s="35" t="s">
        <v>58</v>
      </c>
      <c r="E1294" s="39" t="s">
        <v>3877</v>
      </c>
    </row>
    <row r="1295" spans="1:5" ht="216.75">
      <c r="A1295" s="35" t="s">
        <v>59</v>
      </c>
      <c r="E1295" s="40" t="s">
        <v>3878</v>
      </c>
    </row>
    <row r="1296" spans="1:5" ht="38.25">
      <c r="A1296" t="s">
        <v>60</v>
      </c>
      <c r="E1296" s="39" t="s">
        <v>3879</v>
      </c>
    </row>
    <row r="1297" spans="1:16" ht="12.75">
      <c r="A1297" t="s">
        <v>52</v>
      </c>
      <c s="34" t="s">
        <v>3880</v>
      </c>
      <c s="34" t="s">
        <v>3881</v>
      </c>
      <c s="35" t="s">
        <v>5</v>
      </c>
      <c s="6" t="s">
        <v>3882</v>
      </c>
      <c s="36" t="s">
        <v>73</v>
      </c>
      <c s="37">
        <v>104.19</v>
      </c>
      <c s="36">
        <v>3E-05</v>
      </c>
      <c s="36">
        <f>ROUND(G1297*H1297,6)</f>
      </c>
      <c r="L1297" s="38">
        <v>0</v>
      </c>
      <c s="32">
        <f>ROUND(ROUND(L1297,2)*ROUND(G1297,3),2)</f>
      </c>
      <c s="36" t="s">
        <v>2446</v>
      </c>
      <c>
        <f>(M1297*21)/100</f>
      </c>
      <c t="s">
        <v>27</v>
      </c>
    </row>
    <row r="1298" spans="1:5" ht="12.75">
      <c r="A1298" s="35" t="s">
        <v>58</v>
      </c>
      <c r="E1298" s="39" t="s">
        <v>3883</v>
      </c>
    </row>
    <row r="1299" spans="1:5" ht="216.75">
      <c r="A1299" s="35" t="s">
        <v>59</v>
      </c>
      <c r="E1299" s="40" t="s">
        <v>3884</v>
      </c>
    </row>
    <row r="1300" spans="1:5" ht="38.25">
      <c r="A1300" t="s">
        <v>60</v>
      </c>
      <c r="E1300" s="39" t="s">
        <v>3879</v>
      </c>
    </row>
    <row r="1301" spans="1:16" ht="12.75">
      <c r="A1301" t="s">
        <v>52</v>
      </c>
      <c s="34" t="s">
        <v>3885</v>
      </c>
      <c s="34" t="s">
        <v>3886</v>
      </c>
      <c s="35" t="s">
        <v>5</v>
      </c>
      <c s="6" t="s">
        <v>3887</v>
      </c>
      <c s="36" t="s">
        <v>73</v>
      </c>
      <c s="37">
        <v>104.19</v>
      </c>
      <c s="36">
        <v>0.00455</v>
      </c>
      <c s="36">
        <f>ROUND(G1301*H1301,6)</f>
      </c>
      <c r="L1301" s="38">
        <v>0</v>
      </c>
      <c s="32">
        <f>ROUND(ROUND(L1301,2)*ROUND(G1301,3),2)</f>
      </c>
      <c s="36" t="s">
        <v>2446</v>
      </c>
      <c>
        <f>(M1301*21)/100</f>
      </c>
      <c t="s">
        <v>27</v>
      </c>
    </row>
    <row r="1302" spans="1:5" ht="25.5">
      <c r="A1302" s="35" t="s">
        <v>58</v>
      </c>
      <c r="E1302" s="39" t="s">
        <v>3888</v>
      </c>
    </row>
    <row r="1303" spans="1:5" ht="216.75">
      <c r="A1303" s="35" t="s">
        <v>59</v>
      </c>
      <c r="E1303" s="40" t="s">
        <v>3889</v>
      </c>
    </row>
    <row r="1304" spans="1:5" ht="12.75">
      <c r="A1304" t="s">
        <v>60</v>
      </c>
      <c r="E1304" s="39" t="s">
        <v>5</v>
      </c>
    </row>
    <row r="1305" spans="1:16" ht="12.75">
      <c r="A1305" t="s">
        <v>52</v>
      </c>
      <c s="34" t="s">
        <v>3890</v>
      </c>
      <c s="34" t="s">
        <v>3891</v>
      </c>
      <c s="35" t="s">
        <v>5</v>
      </c>
      <c s="6" t="s">
        <v>3892</v>
      </c>
      <c s="36" t="s">
        <v>73</v>
      </c>
      <c s="37">
        <v>16.52</v>
      </c>
      <c s="36">
        <v>0.0003</v>
      </c>
      <c s="36">
        <f>ROUND(G1305*H1305,6)</f>
      </c>
      <c r="L1305" s="38">
        <v>0</v>
      </c>
      <c s="32">
        <f>ROUND(ROUND(L1305,2)*ROUND(G1305,3),2)</f>
      </c>
      <c s="36" t="s">
        <v>2446</v>
      </c>
      <c>
        <f>(M1305*21)/100</f>
      </c>
      <c t="s">
        <v>27</v>
      </c>
    </row>
    <row r="1306" spans="1:5" ht="12.75">
      <c r="A1306" s="35" t="s">
        <v>58</v>
      </c>
      <c r="E1306" s="39" t="s">
        <v>3893</v>
      </c>
    </row>
    <row r="1307" spans="1:5" ht="76.5">
      <c r="A1307" s="35" t="s">
        <v>59</v>
      </c>
      <c r="E1307" s="40" t="s">
        <v>3894</v>
      </c>
    </row>
    <row r="1308" spans="1:5" ht="12.75">
      <c r="A1308" t="s">
        <v>60</v>
      </c>
      <c r="E1308" s="39" t="s">
        <v>5</v>
      </c>
    </row>
    <row r="1309" spans="1:16" ht="12.75">
      <c r="A1309" t="s">
        <v>52</v>
      </c>
      <c s="34" t="s">
        <v>3895</v>
      </c>
      <c s="34" t="s">
        <v>3896</v>
      </c>
      <c s="35" t="s">
        <v>5</v>
      </c>
      <c s="6" t="s">
        <v>3897</v>
      </c>
      <c s="36" t="s">
        <v>73</v>
      </c>
      <c s="37">
        <v>31.2</v>
      </c>
      <c s="36">
        <v>0.0004</v>
      </c>
      <c s="36">
        <f>ROUND(G1309*H1309,6)</f>
      </c>
      <c r="L1309" s="38">
        <v>0</v>
      </c>
      <c s="32">
        <f>ROUND(ROUND(L1309,2)*ROUND(G1309,3),2)</f>
      </c>
      <c s="36" t="s">
        <v>2446</v>
      </c>
      <c>
        <f>(M1309*21)/100</f>
      </c>
      <c t="s">
        <v>27</v>
      </c>
    </row>
    <row r="1310" spans="1:5" ht="25.5">
      <c r="A1310" s="35" t="s">
        <v>58</v>
      </c>
      <c r="E1310" s="39" t="s">
        <v>3898</v>
      </c>
    </row>
    <row r="1311" spans="1:5" ht="127.5">
      <c r="A1311" s="35" t="s">
        <v>59</v>
      </c>
      <c r="E1311" s="40" t="s">
        <v>3899</v>
      </c>
    </row>
    <row r="1312" spans="1:5" ht="12.75">
      <c r="A1312" t="s">
        <v>60</v>
      </c>
      <c r="E1312" s="39" t="s">
        <v>5</v>
      </c>
    </row>
    <row r="1313" spans="1:16" ht="12.75">
      <c r="A1313" t="s">
        <v>52</v>
      </c>
      <c s="34" t="s">
        <v>3900</v>
      </c>
      <c s="34" t="s">
        <v>3901</v>
      </c>
      <c s="35" t="s">
        <v>5</v>
      </c>
      <c s="6" t="s">
        <v>3902</v>
      </c>
      <c s="36" t="s">
        <v>73</v>
      </c>
      <c s="37">
        <v>56.47</v>
      </c>
      <c s="36">
        <v>0.0004</v>
      </c>
      <c s="36">
        <f>ROUND(G1313*H1313,6)</f>
      </c>
      <c r="L1313" s="38">
        <v>0</v>
      </c>
      <c s="32">
        <f>ROUND(ROUND(L1313,2)*ROUND(G1313,3),2)</f>
      </c>
      <c s="36" t="s">
        <v>2446</v>
      </c>
      <c>
        <f>(M1313*21)/100</f>
      </c>
      <c t="s">
        <v>27</v>
      </c>
    </row>
    <row r="1314" spans="1:5" ht="25.5">
      <c r="A1314" s="35" t="s">
        <v>58</v>
      </c>
      <c r="E1314" s="39" t="s">
        <v>3903</v>
      </c>
    </row>
    <row r="1315" spans="1:5" ht="127.5">
      <c r="A1315" s="35" t="s">
        <v>59</v>
      </c>
      <c r="E1315" s="40" t="s">
        <v>3904</v>
      </c>
    </row>
    <row r="1316" spans="1:5" ht="12.75">
      <c r="A1316" t="s">
        <v>60</v>
      </c>
      <c r="E1316" s="39" t="s">
        <v>5</v>
      </c>
    </row>
    <row r="1317" spans="1:16" ht="12.75">
      <c r="A1317" t="s">
        <v>52</v>
      </c>
      <c s="34" t="s">
        <v>3905</v>
      </c>
      <c s="34" t="s">
        <v>3906</v>
      </c>
      <c s="35" t="s">
        <v>5</v>
      </c>
      <c s="6" t="s">
        <v>3907</v>
      </c>
      <c s="36" t="s">
        <v>80</v>
      </c>
      <c s="37">
        <v>114.79</v>
      </c>
      <c s="36">
        <v>1E-05</v>
      </c>
      <c s="36">
        <f>ROUND(G1317*H1317,6)</f>
      </c>
      <c r="L1317" s="38">
        <v>0</v>
      </c>
      <c s="32">
        <f>ROUND(ROUND(L1317,2)*ROUND(G1317,3),2)</f>
      </c>
      <c s="36" t="s">
        <v>2446</v>
      </c>
      <c>
        <f>(M1317*21)/100</f>
      </c>
      <c t="s">
        <v>27</v>
      </c>
    </row>
    <row r="1318" spans="1:5" ht="12.75">
      <c r="A1318" s="35" t="s">
        <v>58</v>
      </c>
      <c r="E1318" s="39" t="s">
        <v>3908</v>
      </c>
    </row>
    <row r="1319" spans="1:5" ht="280.5">
      <c r="A1319" s="35" t="s">
        <v>59</v>
      </c>
      <c r="E1319" s="40" t="s">
        <v>3909</v>
      </c>
    </row>
    <row r="1320" spans="1:5" ht="12.75">
      <c r="A1320" t="s">
        <v>60</v>
      </c>
      <c r="E1320" s="39" t="s">
        <v>5</v>
      </c>
    </row>
    <row r="1321" spans="1:16" ht="12.75">
      <c r="A1321" t="s">
        <v>52</v>
      </c>
      <c s="34" t="s">
        <v>3910</v>
      </c>
      <c s="34" t="s">
        <v>3911</v>
      </c>
      <c s="35" t="s">
        <v>5</v>
      </c>
      <c s="6" t="s">
        <v>3912</v>
      </c>
      <c s="36" t="s">
        <v>373</v>
      </c>
      <c s="37">
        <v>1.226</v>
      </c>
      <c s="36">
        <v>0</v>
      </c>
      <c s="36">
        <f>ROUND(G1321*H1321,6)</f>
      </c>
      <c r="L1321" s="38">
        <v>0</v>
      </c>
      <c s="32">
        <f>ROUND(ROUND(L1321,2)*ROUND(G1321,3),2)</f>
      </c>
      <c s="36" t="s">
        <v>2446</v>
      </c>
      <c>
        <f>(M1321*21)/100</f>
      </c>
      <c t="s">
        <v>27</v>
      </c>
    </row>
    <row r="1322" spans="1:5" ht="25.5">
      <c r="A1322" s="35" t="s">
        <v>58</v>
      </c>
      <c r="E1322" s="39" t="s">
        <v>3913</v>
      </c>
    </row>
    <row r="1323" spans="1:5" ht="12.75">
      <c r="A1323" s="35" t="s">
        <v>59</v>
      </c>
      <c r="E1323" s="40" t="s">
        <v>5</v>
      </c>
    </row>
    <row r="1324" spans="1:5" ht="114.75">
      <c r="A1324" t="s">
        <v>60</v>
      </c>
      <c r="E1324" s="39" t="s">
        <v>3914</v>
      </c>
    </row>
    <row r="1325" spans="1:16" ht="12.75">
      <c r="A1325" t="s">
        <v>52</v>
      </c>
      <c s="34" t="s">
        <v>3915</v>
      </c>
      <c s="34" t="s">
        <v>3916</v>
      </c>
      <c s="35" t="s">
        <v>5</v>
      </c>
      <c s="6" t="s">
        <v>3917</v>
      </c>
      <c s="36" t="s">
        <v>373</v>
      </c>
      <c s="37">
        <v>1.226</v>
      </c>
      <c s="36">
        <v>0</v>
      </c>
      <c s="36">
        <f>ROUND(G1325*H1325,6)</f>
      </c>
      <c r="L1325" s="38">
        <v>0</v>
      </c>
      <c s="32">
        <f>ROUND(ROUND(L1325,2)*ROUND(G1325,3),2)</f>
      </c>
      <c s="36" t="s">
        <v>2446</v>
      </c>
      <c>
        <f>(M1325*21)/100</f>
      </c>
      <c t="s">
        <v>27</v>
      </c>
    </row>
    <row r="1326" spans="1:5" ht="38.25">
      <c r="A1326" s="35" t="s">
        <v>58</v>
      </c>
      <c r="E1326" s="39" t="s">
        <v>3918</v>
      </c>
    </row>
    <row r="1327" spans="1:5" ht="12.75">
      <c r="A1327" s="35" t="s">
        <v>59</v>
      </c>
      <c r="E1327" s="40" t="s">
        <v>5</v>
      </c>
    </row>
    <row r="1328" spans="1:5" ht="12.75">
      <c r="A1328" t="s">
        <v>60</v>
      </c>
      <c r="E1328" s="39" t="s">
        <v>5</v>
      </c>
    </row>
    <row r="1329" spans="1:13" ht="12.75">
      <c r="A1329" t="s">
        <v>49</v>
      </c>
      <c r="C1329" s="31" t="s">
        <v>3919</v>
      </c>
      <c r="E1329" s="33" t="s">
        <v>3920</v>
      </c>
      <c r="J1329" s="32">
        <f>0</f>
      </c>
      <c s="32">
        <f>0</f>
      </c>
      <c s="32">
        <f>0+L1330+L1334+L1338+L1342+L1346+L1350+L1354+L1358+L1362+L1366+L1370+L1374</f>
      </c>
      <c s="32">
        <f>0+M1330+M1334+M1338+M1342+M1346+M1350+M1354+M1358+M1362+M1366+M1370+M1374</f>
      </c>
    </row>
    <row r="1330" spans="1:16" ht="12.75">
      <c r="A1330" t="s">
        <v>52</v>
      </c>
      <c s="34" t="s">
        <v>3921</v>
      </c>
      <c s="34" t="s">
        <v>3922</v>
      </c>
      <c s="35" t="s">
        <v>5</v>
      </c>
      <c s="6" t="s">
        <v>3923</v>
      </c>
      <c s="36" t="s">
        <v>73</v>
      </c>
      <c s="37">
        <v>182.114</v>
      </c>
      <c s="36">
        <v>0.0129</v>
      </c>
      <c s="36">
        <f>ROUND(G1330*H1330,6)</f>
      </c>
      <c r="L1330" s="38">
        <v>0</v>
      </c>
      <c s="32">
        <f>ROUND(ROUND(L1330,2)*ROUND(G1330,3),2)</f>
      </c>
      <c s="36" t="s">
        <v>350</v>
      </c>
      <c>
        <f>(M1330*21)/100</f>
      </c>
      <c t="s">
        <v>27</v>
      </c>
    </row>
    <row r="1331" spans="1:5" ht="12.75">
      <c r="A1331" s="35" t="s">
        <v>58</v>
      </c>
      <c r="E1331" s="39" t="s">
        <v>3923</v>
      </c>
    </row>
    <row r="1332" spans="1:5" ht="12.75">
      <c r="A1332" s="35" t="s">
        <v>59</v>
      </c>
      <c r="E1332" s="40" t="s">
        <v>5</v>
      </c>
    </row>
    <row r="1333" spans="1:5" ht="12.75">
      <c r="A1333" t="s">
        <v>60</v>
      </c>
      <c r="E1333" s="39" t="s">
        <v>5</v>
      </c>
    </row>
    <row r="1334" spans="1:16" ht="25.5">
      <c r="A1334" t="s">
        <v>52</v>
      </c>
      <c s="34" t="s">
        <v>3924</v>
      </c>
      <c s="34" t="s">
        <v>3925</v>
      </c>
      <c s="35" t="s">
        <v>5</v>
      </c>
      <c s="6" t="s">
        <v>3926</v>
      </c>
      <c s="36" t="s">
        <v>73</v>
      </c>
      <c s="37">
        <v>165.558</v>
      </c>
      <c s="36">
        <v>0.00451</v>
      </c>
      <c s="36">
        <f>ROUND(G1334*H1334,6)</f>
      </c>
      <c r="L1334" s="38">
        <v>0</v>
      </c>
      <c s="32">
        <f>ROUND(ROUND(L1334,2)*ROUND(G1334,3),2)</f>
      </c>
      <c s="36" t="s">
        <v>2446</v>
      </c>
      <c>
        <f>(M1334*21)/100</f>
      </c>
      <c t="s">
        <v>27</v>
      </c>
    </row>
    <row r="1335" spans="1:5" ht="25.5">
      <c r="A1335" s="35" t="s">
        <v>58</v>
      </c>
      <c r="E1335" s="39" t="s">
        <v>3927</v>
      </c>
    </row>
    <row r="1336" spans="1:5" ht="63.75">
      <c r="A1336" s="35" t="s">
        <v>59</v>
      </c>
      <c r="E1336" s="40" t="s">
        <v>3928</v>
      </c>
    </row>
    <row r="1337" spans="1:5" ht="12.75">
      <c r="A1337" t="s">
        <v>60</v>
      </c>
      <c r="E1337" s="39" t="s">
        <v>5</v>
      </c>
    </row>
    <row r="1338" spans="1:16" ht="12.75">
      <c r="A1338" t="s">
        <v>52</v>
      </c>
      <c s="34" t="s">
        <v>3929</v>
      </c>
      <c s="34" t="s">
        <v>3930</v>
      </c>
      <c s="35" t="s">
        <v>5</v>
      </c>
      <c s="6" t="s">
        <v>3931</v>
      </c>
      <c s="36" t="s">
        <v>73</v>
      </c>
      <c s="37">
        <v>165.558</v>
      </c>
      <c s="36">
        <v>0</v>
      </c>
      <c s="36">
        <f>ROUND(G1338*H1338,6)</f>
      </c>
      <c r="L1338" s="38">
        <v>0</v>
      </c>
      <c s="32">
        <f>ROUND(ROUND(L1338,2)*ROUND(G1338,3),2)</f>
      </c>
      <c s="36" t="s">
        <v>2446</v>
      </c>
      <c>
        <f>(M1338*21)/100</f>
      </c>
      <c t="s">
        <v>27</v>
      </c>
    </row>
    <row r="1339" spans="1:5" ht="12.75">
      <c r="A1339" s="35" t="s">
        <v>58</v>
      </c>
      <c r="E1339" s="39" t="s">
        <v>3932</v>
      </c>
    </row>
    <row r="1340" spans="1:5" ht="63.75">
      <c r="A1340" s="35" t="s">
        <v>59</v>
      </c>
      <c r="E1340" s="40" t="s">
        <v>3933</v>
      </c>
    </row>
    <row r="1341" spans="1:5" ht="89.25">
      <c r="A1341" t="s">
        <v>60</v>
      </c>
      <c r="E1341" s="39" t="s">
        <v>3934</v>
      </c>
    </row>
    <row r="1342" spans="1:16" ht="12.75">
      <c r="A1342" t="s">
        <v>52</v>
      </c>
      <c s="34" t="s">
        <v>3935</v>
      </c>
      <c s="34" t="s">
        <v>3936</v>
      </c>
      <c s="35" t="s">
        <v>5</v>
      </c>
      <c s="6" t="s">
        <v>3937</v>
      </c>
      <c s="36" t="s">
        <v>80</v>
      </c>
      <c s="37">
        <v>101.2</v>
      </c>
      <c s="36">
        <v>0.00028</v>
      </c>
      <c s="36">
        <f>ROUND(G1342*H1342,6)</f>
      </c>
      <c r="L1342" s="38">
        <v>0</v>
      </c>
      <c s="32">
        <f>ROUND(ROUND(L1342,2)*ROUND(G1342,3),2)</f>
      </c>
      <c s="36" t="s">
        <v>2446</v>
      </c>
      <c>
        <f>(M1342*21)/100</f>
      </c>
      <c t="s">
        <v>27</v>
      </c>
    </row>
    <row r="1343" spans="1:5" ht="25.5">
      <c r="A1343" s="35" t="s">
        <v>58</v>
      </c>
      <c r="E1343" s="39" t="s">
        <v>3938</v>
      </c>
    </row>
    <row r="1344" spans="1:5" ht="76.5">
      <c r="A1344" s="35" t="s">
        <v>59</v>
      </c>
      <c r="E1344" s="40" t="s">
        <v>3939</v>
      </c>
    </row>
    <row r="1345" spans="1:5" ht="51">
      <c r="A1345" t="s">
        <v>60</v>
      </c>
      <c r="E1345" s="39" t="s">
        <v>3940</v>
      </c>
    </row>
    <row r="1346" spans="1:16" ht="25.5">
      <c r="A1346" t="s">
        <v>52</v>
      </c>
      <c s="34" t="s">
        <v>3941</v>
      </c>
      <c s="34" t="s">
        <v>3942</v>
      </c>
      <c s="35" t="s">
        <v>5</v>
      </c>
      <c s="6" t="s">
        <v>3943</v>
      </c>
      <c s="36" t="s">
        <v>73</v>
      </c>
      <c s="37">
        <v>165.558</v>
      </c>
      <c s="36">
        <v>0.009</v>
      </c>
      <c s="36">
        <f>ROUND(G1346*H1346,6)</f>
      </c>
      <c r="L1346" s="38">
        <v>0</v>
      </c>
      <c s="32">
        <f>ROUND(ROUND(L1346,2)*ROUND(G1346,3),2)</f>
      </c>
      <c s="36" t="s">
        <v>2446</v>
      </c>
      <c>
        <f>(M1346*21)/100</f>
      </c>
      <c t="s">
        <v>27</v>
      </c>
    </row>
    <row r="1347" spans="1:5" ht="25.5">
      <c r="A1347" s="35" t="s">
        <v>58</v>
      </c>
      <c r="E1347" s="39" t="s">
        <v>3944</v>
      </c>
    </row>
    <row r="1348" spans="1:5" ht="127.5">
      <c r="A1348" s="35" t="s">
        <v>59</v>
      </c>
      <c r="E1348" s="40" t="s">
        <v>3945</v>
      </c>
    </row>
    <row r="1349" spans="1:5" ht="12.75">
      <c r="A1349" t="s">
        <v>60</v>
      </c>
      <c r="E1349" s="39" t="s">
        <v>3946</v>
      </c>
    </row>
    <row r="1350" spans="1:16" ht="25.5">
      <c r="A1350" t="s">
        <v>52</v>
      </c>
      <c s="34" t="s">
        <v>3947</v>
      </c>
      <c s="34" t="s">
        <v>3948</v>
      </c>
      <c s="35" t="s">
        <v>5</v>
      </c>
      <c s="6" t="s">
        <v>3949</v>
      </c>
      <c s="36" t="s">
        <v>73</v>
      </c>
      <c s="37">
        <v>165.558</v>
      </c>
      <c s="36">
        <v>0</v>
      </c>
      <c s="36">
        <f>ROUND(G1350*H1350,6)</f>
      </c>
      <c r="L1350" s="38">
        <v>0</v>
      </c>
      <c s="32">
        <f>ROUND(ROUND(L1350,2)*ROUND(G1350,3),2)</f>
      </c>
      <c s="36" t="s">
        <v>2446</v>
      </c>
      <c>
        <f>(M1350*21)/100</f>
      </c>
      <c t="s">
        <v>27</v>
      </c>
    </row>
    <row r="1351" spans="1:5" ht="25.5">
      <c r="A1351" s="35" t="s">
        <v>58</v>
      </c>
      <c r="E1351" s="39" t="s">
        <v>3950</v>
      </c>
    </row>
    <row r="1352" spans="1:5" ht="12.75">
      <c r="A1352" s="35" t="s">
        <v>59</v>
      </c>
      <c r="E1352" s="40" t="s">
        <v>5</v>
      </c>
    </row>
    <row r="1353" spans="1:5" ht="12.75">
      <c r="A1353" t="s">
        <v>60</v>
      </c>
      <c r="E1353" s="39" t="s">
        <v>3946</v>
      </c>
    </row>
    <row r="1354" spans="1:16" ht="12.75">
      <c r="A1354" t="s">
        <v>52</v>
      </c>
      <c s="34" t="s">
        <v>3951</v>
      </c>
      <c s="34" t="s">
        <v>3952</v>
      </c>
      <c s="35" t="s">
        <v>5</v>
      </c>
      <c s="6" t="s">
        <v>3953</v>
      </c>
      <c s="36" t="s">
        <v>80</v>
      </c>
      <c s="37">
        <v>15.4</v>
      </c>
      <c s="36">
        <v>0.00055</v>
      </c>
      <c s="36">
        <f>ROUND(G1354*H1354,6)</f>
      </c>
      <c r="L1354" s="38">
        <v>0</v>
      </c>
      <c s="32">
        <f>ROUND(ROUND(L1354,2)*ROUND(G1354,3),2)</f>
      </c>
      <c s="36" t="s">
        <v>2446</v>
      </c>
      <c>
        <f>(M1354*21)/100</f>
      </c>
      <c t="s">
        <v>27</v>
      </c>
    </row>
    <row r="1355" spans="1:5" ht="12.75">
      <c r="A1355" s="35" t="s">
        <v>58</v>
      </c>
      <c r="E1355" s="39" t="s">
        <v>3954</v>
      </c>
    </row>
    <row r="1356" spans="1:5" ht="51">
      <c r="A1356" s="35" t="s">
        <v>59</v>
      </c>
      <c r="E1356" s="40" t="s">
        <v>3955</v>
      </c>
    </row>
    <row r="1357" spans="1:5" ht="38.25">
      <c r="A1357" t="s">
        <v>60</v>
      </c>
      <c r="E1357" s="39" t="s">
        <v>3956</v>
      </c>
    </row>
    <row r="1358" spans="1:16" ht="12.75">
      <c r="A1358" t="s">
        <v>52</v>
      </c>
      <c s="34" t="s">
        <v>3957</v>
      </c>
      <c s="34" t="s">
        <v>3958</v>
      </c>
      <c s="35" t="s">
        <v>5</v>
      </c>
      <c s="6" t="s">
        <v>3959</v>
      </c>
      <c s="36" t="s">
        <v>73</v>
      </c>
      <c s="37">
        <v>165.558</v>
      </c>
      <c s="36">
        <v>0.0003</v>
      </c>
      <c s="36">
        <f>ROUND(G1358*H1358,6)</f>
      </c>
      <c r="L1358" s="38">
        <v>0</v>
      </c>
      <c s="32">
        <f>ROUND(ROUND(L1358,2)*ROUND(G1358,3),2)</f>
      </c>
      <c s="36" t="s">
        <v>2446</v>
      </c>
      <c>
        <f>(M1358*21)/100</f>
      </c>
      <c t="s">
        <v>27</v>
      </c>
    </row>
    <row r="1359" spans="1:5" ht="12.75">
      <c r="A1359" s="35" t="s">
        <v>58</v>
      </c>
      <c r="E1359" s="39" t="s">
        <v>3960</v>
      </c>
    </row>
    <row r="1360" spans="1:5" ht="63.75">
      <c r="A1360" s="35" t="s">
        <v>59</v>
      </c>
      <c r="E1360" s="40" t="s">
        <v>3961</v>
      </c>
    </row>
    <row r="1361" spans="1:5" ht="89.25">
      <c r="A1361" t="s">
        <v>60</v>
      </c>
      <c r="E1361" s="39" t="s">
        <v>3934</v>
      </c>
    </row>
    <row r="1362" spans="1:16" ht="12.75">
      <c r="A1362" t="s">
        <v>52</v>
      </c>
      <c s="34" t="s">
        <v>3962</v>
      </c>
      <c s="34" t="s">
        <v>3963</v>
      </c>
      <c s="35" t="s">
        <v>5</v>
      </c>
      <c s="6" t="s">
        <v>3964</v>
      </c>
      <c s="36" t="s">
        <v>80</v>
      </c>
      <c s="37">
        <v>101.2</v>
      </c>
      <c s="36">
        <v>3E-05</v>
      </c>
      <c s="36">
        <f>ROUND(G1362*H1362,6)</f>
      </c>
      <c r="L1362" s="38">
        <v>0</v>
      </c>
      <c s="32">
        <f>ROUND(ROUND(L1362,2)*ROUND(G1362,3),2)</f>
      </c>
      <c s="36" t="s">
        <v>2446</v>
      </c>
      <c>
        <f>(M1362*21)/100</f>
      </c>
      <c t="s">
        <v>27</v>
      </c>
    </row>
    <row r="1363" spans="1:5" ht="12.75">
      <c r="A1363" s="35" t="s">
        <v>58</v>
      </c>
      <c r="E1363" s="39" t="s">
        <v>3965</v>
      </c>
    </row>
    <row r="1364" spans="1:5" ht="76.5">
      <c r="A1364" s="35" t="s">
        <v>59</v>
      </c>
      <c r="E1364" s="40" t="s">
        <v>3966</v>
      </c>
    </row>
    <row r="1365" spans="1:5" ht="38.25">
      <c r="A1365" t="s">
        <v>60</v>
      </c>
      <c r="E1365" s="39" t="s">
        <v>3956</v>
      </c>
    </row>
    <row r="1366" spans="1:16" ht="12.75">
      <c r="A1366" t="s">
        <v>52</v>
      </c>
      <c s="34" t="s">
        <v>3967</v>
      </c>
      <c s="34" t="s">
        <v>3968</v>
      </c>
      <c s="35" t="s">
        <v>5</v>
      </c>
      <c s="6" t="s">
        <v>3969</v>
      </c>
      <c s="36" t="s">
        <v>73</v>
      </c>
      <c s="37">
        <v>165.558</v>
      </c>
      <c s="36">
        <v>5E-05</v>
      </c>
      <c s="36">
        <f>ROUND(G1366*H1366,6)</f>
      </c>
      <c r="L1366" s="38">
        <v>0</v>
      </c>
      <c s="32">
        <f>ROUND(ROUND(L1366,2)*ROUND(G1366,3),2)</f>
      </c>
      <c s="36" t="s">
        <v>2446</v>
      </c>
      <c>
        <f>(M1366*21)/100</f>
      </c>
      <c t="s">
        <v>27</v>
      </c>
    </row>
    <row r="1367" spans="1:5" ht="12.75">
      <c r="A1367" s="35" t="s">
        <v>58</v>
      </c>
      <c r="E1367" s="39" t="s">
        <v>3970</v>
      </c>
    </row>
    <row r="1368" spans="1:5" ht="63.75">
      <c r="A1368" s="35" t="s">
        <v>59</v>
      </c>
      <c r="E1368" s="40" t="s">
        <v>3971</v>
      </c>
    </row>
    <row r="1369" spans="1:5" ht="12.75">
      <c r="A1369" t="s">
        <v>60</v>
      </c>
      <c r="E1369" s="39" t="s">
        <v>5</v>
      </c>
    </row>
    <row r="1370" spans="1:16" ht="12.75">
      <c r="A1370" t="s">
        <v>52</v>
      </c>
      <c s="34" t="s">
        <v>3972</v>
      </c>
      <c s="34" t="s">
        <v>3973</v>
      </c>
      <c s="35" t="s">
        <v>5</v>
      </c>
      <c s="6" t="s">
        <v>3974</v>
      </c>
      <c s="36" t="s">
        <v>373</v>
      </c>
      <c s="37">
        <v>4.684</v>
      </c>
      <c s="36">
        <v>0</v>
      </c>
      <c s="36">
        <f>ROUND(G1370*H1370,6)</f>
      </c>
      <c r="L1370" s="38">
        <v>0</v>
      </c>
      <c s="32">
        <f>ROUND(ROUND(L1370,2)*ROUND(G1370,3),2)</f>
      </c>
      <c s="36" t="s">
        <v>2446</v>
      </c>
      <c>
        <f>(M1370*21)/100</f>
      </c>
      <c t="s">
        <v>27</v>
      </c>
    </row>
    <row r="1371" spans="1:5" ht="25.5">
      <c r="A1371" s="35" t="s">
        <v>58</v>
      </c>
      <c r="E1371" s="39" t="s">
        <v>3975</v>
      </c>
    </row>
    <row r="1372" spans="1:5" ht="12.75">
      <c r="A1372" s="35" t="s">
        <v>59</v>
      </c>
      <c r="E1372" s="40" t="s">
        <v>5</v>
      </c>
    </row>
    <row r="1373" spans="1:5" ht="114.75">
      <c r="A1373" t="s">
        <v>60</v>
      </c>
      <c r="E1373" s="39" t="s">
        <v>3210</v>
      </c>
    </row>
    <row r="1374" spans="1:16" ht="12.75">
      <c r="A1374" t="s">
        <v>52</v>
      </c>
      <c s="34" t="s">
        <v>3976</v>
      </c>
      <c s="34" t="s">
        <v>3977</v>
      </c>
      <c s="35" t="s">
        <v>5</v>
      </c>
      <c s="6" t="s">
        <v>3978</v>
      </c>
      <c s="36" t="s">
        <v>373</v>
      </c>
      <c s="37">
        <v>4.684</v>
      </c>
      <c s="36">
        <v>0</v>
      </c>
      <c s="36">
        <f>ROUND(G1374*H1374,6)</f>
      </c>
      <c r="L1374" s="38">
        <v>0</v>
      </c>
      <c s="32">
        <f>ROUND(ROUND(L1374,2)*ROUND(G1374,3),2)</f>
      </c>
      <c s="36" t="s">
        <v>2446</v>
      </c>
      <c>
        <f>(M1374*21)/100</f>
      </c>
      <c t="s">
        <v>27</v>
      </c>
    </row>
    <row r="1375" spans="1:5" ht="38.25">
      <c r="A1375" s="35" t="s">
        <v>58</v>
      </c>
      <c r="E1375" s="39" t="s">
        <v>3979</v>
      </c>
    </row>
    <row r="1376" spans="1:5" ht="12.75">
      <c r="A1376" s="35" t="s">
        <v>59</v>
      </c>
      <c r="E1376" s="40" t="s">
        <v>5</v>
      </c>
    </row>
    <row r="1377" spans="1:5" ht="12.75">
      <c r="A1377" t="s">
        <v>60</v>
      </c>
      <c r="E1377" s="39" t="s">
        <v>5</v>
      </c>
    </row>
    <row r="1378" spans="1:13" ht="12.75">
      <c r="A1378" t="s">
        <v>49</v>
      </c>
      <c r="C1378" s="31" t="s">
        <v>3980</v>
      </c>
      <c r="E1378" s="33" t="s">
        <v>3981</v>
      </c>
      <c r="J1378" s="32">
        <f>0</f>
      </c>
      <c s="32">
        <f>0</f>
      </c>
      <c s="32">
        <f>0+L1379+L1383+L1387+L1391+L1395+L1399+L1403+L1407+L1411+L1415+L1419</f>
      </c>
      <c s="32">
        <f>0+M1379+M1383+M1387+M1391+M1395+M1399+M1403+M1407+M1411+M1415+M1419</f>
      </c>
    </row>
    <row r="1379" spans="1:16" ht="12.75">
      <c r="A1379" t="s">
        <v>52</v>
      </c>
      <c s="34" t="s">
        <v>3982</v>
      </c>
      <c s="34" t="s">
        <v>3983</v>
      </c>
      <c s="35" t="s">
        <v>5</v>
      </c>
      <c s="6" t="s">
        <v>3984</v>
      </c>
      <c s="36" t="s">
        <v>73</v>
      </c>
      <c s="37">
        <v>313.42</v>
      </c>
      <c s="36">
        <v>0.00014</v>
      </c>
      <c s="36">
        <f>ROUND(G1379*H1379,6)</f>
      </c>
      <c r="L1379" s="38">
        <v>0</v>
      </c>
      <c s="32">
        <f>ROUND(ROUND(L1379,2)*ROUND(G1379,3),2)</f>
      </c>
      <c s="36" t="s">
        <v>2446</v>
      </c>
      <c>
        <f>(M1379*21)/100</f>
      </c>
      <c t="s">
        <v>27</v>
      </c>
    </row>
    <row r="1380" spans="1:5" ht="12.75">
      <c r="A1380" s="35" t="s">
        <v>58</v>
      </c>
      <c r="E1380" s="39" t="s">
        <v>3985</v>
      </c>
    </row>
    <row r="1381" spans="1:5" ht="12.75">
      <c r="A1381" s="35" t="s">
        <v>59</v>
      </c>
      <c r="E1381" s="40" t="s">
        <v>5</v>
      </c>
    </row>
    <row r="1382" spans="1:5" ht="12.75">
      <c r="A1382" t="s">
        <v>60</v>
      </c>
      <c r="E1382" s="39" t="s">
        <v>5</v>
      </c>
    </row>
    <row r="1383" spans="1:16" ht="12.75">
      <c r="A1383" t="s">
        <v>52</v>
      </c>
      <c s="34" t="s">
        <v>3986</v>
      </c>
      <c s="34" t="s">
        <v>3987</v>
      </c>
      <c s="35" t="s">
        <v>5</v>
      </c>
      <c s="6" t="s">
        <v>3988</v>
      </c>
      <c s="36" t="s">
        <v>73</v>
      </c>
      <c s="37">
        <v>313.42</v>
      </c>
      <c s="36">
        <v>9E-05</v>
      </c>
      <c s="36">
        <f>ROUND(G1383*H1383,6)</f>
      </c>
      <c r="L1383" s="38">
        <v>0</v>
      </c>
      <c s="32">
        <f>ROUND(ROUND(L1383,2)*ROUND(G1383,3),2)</f>
      </c>
      <c s="36" t="s">
        <v>2446</v>
      </c>
      <c>
        <f>(M1383*21)/100</f>
      </c>
      <c t="s">
        <v>27</v>
      </c>
    </row>
    <row r="1384" spans="1:5" ht="12.75">
      <c r="A1384" s="35" t="s">
        <v>58</v>
      </c>
      <c r="E1384" s="39" t="s">
        <v>3989</v>
      </c>
    </row>
    <row r="1385" spans="1:5" ht="12.75">
      <c r="A1385" s="35" t="s">
        <v>59</v>
      </c>
      <c r="E1385" s="40" t="s">
        <v>5</v>
      </c>
    </row>
    <row r="1386" spans="1:5" ht="12.75">
      <c r="A1386" t="s">
        <v>60</v>
      </c>
      <c r="E1386" s="39" t="s">
        <v>5</v>
      </c>
    </row>
    <row r="1387" spans="1:16" ht="12.75">
      <c r="A1387" t="s">
        <v>52</v>
      </c>
      <c s="34" t="s">
        <v>3990</v>
      </c>
      <c s="34" t="s">
        <v>3991</v>
      </c>
      <c s="35" t="s">
        <v>5</v>
      </c>
      <c s="6" t="s">
        <v>3992</v>
      </c>
      <c s="36" t="s">
        <v>73</v>
      </c>
      <c s="37">
        <v>76.36</v>
      </c>
      <c s="36">
        <v>0.00015</v>
      </c>
      <c s="36">
        <f>ROUND(G1387*H1387,6)</f>
      </c>
      <c r="L1387" s="38">
        <v>0</v>
      </c>
      <c s="32">
        <f>ROUND(ROUND(L1387,2)*ROUND(G1387,3),2)</f>
      </c>
      <c s="36" t="s">
        <v>2446</v>
      </c>
      <c>
        <f>(M1387*21)/100</f>
      </c>
      <c t="s">
        <v>27</v>
      </c>
    </row>
    <row r="1388" spans="1:5" ht="12.75">
      <c r="A1388" s="35" t="s">
        <v>58</v>
      </c>
      <c r="E1388" s="39" t="s">
        <v>3993</v>
      </c>
    </row>
    <row r="1389" spans="1:5" ht="63.75">
      <c r="A1389" s="35" t="s">
        <v>59</v>
      </c>
      <c r="E1389" s="40" t="s">
        <v>3994</v>
      </c>
    </row>
    <row r="1390" spans="1:5" ht="12.75">
      <c r="A1390" t="s">
        <v>60</v>
      </c>
      <c r="E1390" s="39" t="s">
        <v>5</v>
      </c>
    </row>
    <row r="1391" spans="1:16" ht="12.75">
      <c r="A1391" t="s">
        <v>52</v>
      </c>
      <c s="34" t="s">
        <v>3995</v>
      </c>
      <c s="34" t="s">
        <v>3996</v>
      </c>
      <c s="35" t="s">
        <v>5</v>
      </c>
      <c s="6" t="s">
        <v>3997</v>
      </c>
      <c s="36" t="s">
        <v>73</v>
      </c>
      <c s="37">
        <v>76.36</v>
      </c>
      <c s="36">
        <v>0.00017</v>
      </c>
      <c s="36">
        <f>ROUND(G1391*H1391,6)</f>
      </c>
      <c r="L1391" s="38">
        <v>0</v>
      </c>
      <c s="32">
        <f>ROUND(ROUND(L1391,2)*ROUND(G1391,3),2)</f>
      </c>
      <c s="36" t="s">
        <v>2446</v>
      </c>
      <c>
        <f>(M1391*21)/100</f>
      </c>
      <c t="s">
        <v>27</v>
      </c>
    </row>
    <row r="1392" spans="1:5" ht="25.5">
      <c r="A1392" s="35" t="s">
        <v>58</v>
      </c>
      <c r="E1392" s="39" t="s">
        <v>3998</v>
      </c>
    </row>
    <row r="1393" spans="1:5" ht="76.5">
      <c r="A1393" s="35" t="s">
        <v>59</v>
      </c>
      <c r="E1393" s="40" t="s">
        <v>3999</v>
      </c>
    </row>
    <row r="1394" spans="1:5" ht="12.75">
      <c r="A1394" t="s">
        <v>60</v>
      </c>
      <c r="E1394" s="39" t="s">
        <v>5</v>
      </c>
    </row>
    <row r="1395" spans="1:16" ht="12.75">
      <c r="A1395" t="s">
        <v>52</v>
      </c>
      <c s="34" t="s">
        <v>4000</v>
      </c>
      <c s="34" t="s">
        <v>4001</v>
      </c>
      <c s="35" t="s">
        <v>5</v>
      </c>
      <c s="6" t="s">
        <v>4002</v>
      </c>
      <c s="36" t="s">
        <v>73</v>
      </c>
      <c s="37">
        <v>549.199</v>
      </c>
      <c s="36">
        <v>0.0002</v>
      </c>
      <c s="36">
        <f>ROUND(G1395*H1395,6)</f>
      </c>
      <c r="L1395" s="38">
        <v>0</v>
      </c>
      <c s="32">
        <f>ROUND(ROUND(L1395,2)*ROUND(G1395,3),2)</f>
      </c>
      <c s="36" t="s">
        <v>2446</v>
      </c>
      <c>
        <f>(M1395*21)/100</f>
      </c>
      <c t="s">
        <v>27</v>
      </c>
    </row>
    <row r="1396" spans="1:5" ht="25.5">
      <c r="A1396" s="35" t="s">
        <v>58</v>
      </c>
      <c r="E1396" s="39" t="s">
        <v>4003</v>
      </c>
    </row>
    <row r="1397" spans="1:5" ht="76.5">
      <c r="A1397" s="35" t="s">
        <v>59</v>
      </c>
      <c r="E1397" s="40" t="s">
        <v>4004</v>
      </c>
    </row>
    <row r="1398" spans="1:5" ht="12.75">
      <c r="A1398" t="s">
        <v>60</v>
      </c>
      <c r="E1398" s="39" t="s">
        <v>5</v>
      </c>
    </row>
    <row r="1399" spans="1:16" ht="25.5">
      <c r="A1399" t="s">
        <v>52</v>
      </c>
      <c s="34" t="s">
        <v>4005</v>
      </c>
      <c s="34" t="s">
        <v>4006</v>
      </c>
      <c s="35" t="s">
        <v>5</v>
      </c>
      <c s="6" t="s">
        <v>4007</v>
      </c>
      <c s="36" t="s">
        <v>73</v>
      </c>
      <c s="37">
        <v>549.199</v>
      </c>
      <c s="36">
        <v>0.00033</v>
      </c>
      <c s="36">
        <f>ROUND(G1399*H1399,6)</f>
      </c>
      <c r="L1399" s="38">
        <v>0</v>
      </c>
      <c s="32">
        <f>ROUND(ROUND(L1399,2)*ROUND(G1399,3),2)</f>
      </c>
      <c s="36" t="s">
        <v>2446</v>
      </c>
      <c>
        <f>(M1399*21)/100</f>
      </c>
      <c t="s">
        <v>27</v>
      </c>
    </row>
    <row r="1400" spans="1:5" ht="25.5">
      <c r="A1400" s="35" t="s">
        <v>58</v>
      </c>
      <c r="E1400" s="39" t="s">
        <v>4008</v>
      </c>
    </row>
    <row r="1401" spans="1:5" ht="76.5">
      <c r="A1401" s="35" t="s">
        <v>59</v>
      </c>
      <c r="E1401" s="40" t="s">
        <v>4004</v>
      </c>
    </row>
    <row r="1402" spans="1:5" ht="12.75">
      <c r="A1402" t="s">
        <v>60</v>
      </c>
      <c r="E1402" s="39" t="s">
        <v>5</v>
      </c>
    </row>
    <row r="1403" spans="1:16" ht="12.75">
      <c r="A1403" t="s">
        <v>52</v>
      </c>
      <c s="34" t="s">
        <v>4009</v>
      </c>
      <c s="34" t="s">
        <v>4010</v>
      </c>
      <c s="35" t="s">
        <v>5</v>
      </c>
      <c s="6" t="s">
        <v>4011</v>
      </c>
      <c s="36" t="s">
        <v>73</v>
      </c>
      <c s="37">
        <v>109.16</v>
      </c>
      <c s="36">
        <v>0</v>
      </c>
      <c s="36">
        <f>ROUND(G1403*H1403,6)</f>
      </c>
      <c r="L1403" s="38">
        <v>0</v>
      </c>
      <c s="32">
        <f>ROUND(ROUND(L1403,2)*ROUND(G1403,3),2)</f>
      </c>
      <c s="36" t="s">
        <v>2446</v>
      </c>
      <c>
        <f>(M1403*21)/100</f>
      </c>
      <c t="s">
        <v>27</v>
      </c>
    </row>
    <row r="1404" spans="1:5" ht="12.75">
      <c r="A1404" s="35" t="s">
        <v>58</v>
      </c>
      <c r="E1404" s="39" t="s">
        <v>4012</v>
      </c>
    </row>
    <row r="1405" spans="1:5" ht="102">
      <c r="A1405" s="35" t="s">
        <v>59</v>
      </c>
      <c r="E1405" s="40" t="s">
        <v>4013</v>
      </c>
    </row>
    <row r="1406" spans="1:5" ht="12.75">
      <c r="A1406" t="s">
        <v>60</v>
      </c>
      <c r="E1406" s="39" t="s">
        <v>5</v>
      </c>
    </row>
    <row r="1407" spans="1:16" ht="12.75">
      <c r="A1407" t="s">
        <v>52</v>
      </c>
      <c s="34" t="s">
        <v>4014</v>
      </c>
      <c s="34" t="s">
        <v>4015</v>
      </c>
      <c s="35" t="s">
        <v>5</v>
      </c>
      <c s="6" t="s">
        <v>4016</v>
      </c>
      <c s="36" t="s">
        <v>80</v>
      </c>
      <c s="37">
        <v>108.23</v>
      </c>
      <c s="36">
        <v>5E-05</v>
      </c>
      <c s="36">
        <f>ROUND(G1407*H1407,6)</f>
      </c>
      <c r="L1407" s="38">
        <v>0</v>
      </c>
      <c s="32">
        <f>ROUND(ROUND(L1407,2)*ROUND(G1407,3),2)</f>
      </c>
      <c s="36" t="s">
        <v>2446</v>
      </c>
      <c>
        <f>(M1407*21)/100</f>
      </c>
      <c t="s">
        <v>27</v>
      </c>
    </row>
    <row r="1408" spans="1:5" ht="12.75">
      <c r="A1408" s="35" t="s">
        <v>58</v>
      </c>
      <c r="E1408" s="39" t="s">
        <v>4017</v>
      </c>
    </row>
    <row r="1409" spans="1:5" ht="127.5">
      <c r="A1409" s="35" t="s">
        <v>59</v>
      </c>
      <c r="E1409" s="40" t="s">
        <v>4018</v>
      </c>
    </row>
    <row r="1410" spans="1:5" ht="25.5">
      <c r="A1410" t="s">
        <v>60</v>
      </c>
      <c r="E1410" s="39" t="s">
        <v>4019</v>
      </c>
    </row>
    <row r="1411" spans="1:16" ht="12.75">
      <c r="A1411" t="s">
        <v>52</v>
      </c>
      <c s="34" t="s">
        <v>4020</v>
      </c>
      <c s="34" t="s">
        <v>4021</v>
      </c>
      <c s="35" t="s">
        <v>5</v>
      </c>
      <c s="6" t="s">
        <v>4022</v>
      </c>
      <c s="36" t="s">
        <v>73</v>
      </c>
      <c s="37">
        <v>109.16</v>
      </c>
      <c s="36">
        <v>0.0048</v>
      </c>
      <c s="36">
        <f>ROUND(G1411*H1411,6)</f>
      </c>
      <c r="L1411" s="38">
        <v>0</v>
      </c>
      <c s="32">
        <f>ROUND(ROUND(L1411,2)*ROUND(G1411,3),2)</f>
      </c>
      <c s="36" t="s">
        <v>2446</v>
      </c>
      <c>
        <f>(M1411*21)/100</f>
      </c>
      <c t="s">
        <v>27</v>
      </c>
    </row>
    <row r="1412" spans="1:5" ht="25.5">
      <c r="A1412" s="35" t="s">
        <v>58</v>
      </c>
      <c r="E1412" s="39" t="s">
        <v>4023</v>
      </c>
    </row>
    <row r="1413" spans="1:5" ht="102">
      <c r="A1413" s="35" t="s">
        <v>59</v>
      </c>
      <c r="E1413" s="40" t="s">
        <v>4024</v>
      </c>
    </row>
    <row r="1414" spans="1:5" ht="12.75">
      <c r="A1414" t="s">
        <v>60</v>
      </c>
      <c r="E1414" s="39" t="s">
        <v>5</v>
      </c>
    </row>
    <row r="1415" spans="1:16" ht="12.75">
      <c r="A1415" t="s">
        <v>52</v>
      </c>
      <c s="34" t="s">
        <v>4025</v>
      </c>
      <c s="34" t="s">
        <v>4026</v>
      </c>
      <c s="35" t="s">
        <v>5</v>
      </c>
      <c s="6" t="s">
        <v>4027</v>
      </c>
      <c s="36" t="s">
        <v>73</v>
      </c>
      <c s="37">
        <v>32.8</v>
      </c>
      <c s="36">
        <v>0.00029</v>
      </c>
      <c s="36">
        <f>ROUND(G1415*H1415,6)</f>
      </c>
      <c r="L1415" s="38">
        <v>0</v>
      </c>
      <c s="32">
        <f>ROUND(ROUND(L1415,2)*ROUND(G1415,3),2)</f>
      </c>
      <c s="36" t="s">
        <v>2446</v>
      </c>
      <c>
        <f>(M1415*21)/100</f>
      </c>
      <c t="s">
        <v>27</v>
      </c>
    </row>
    <row r="1416" spans="1:5" ht="25.5">
      <c r="A1416" s="35" t="s">
        <v>58</v>
      </c>
      <c r="E1416" s="39" t="s">
        <v>4028</v>
      </c>
    </row>
    <row r="1417" spans="1:5" ht="63.75">
      <c r="A1417" s="35" t="s">
        <v>59</v>
      </c>
      <c r="E1417" s="40" t="s">
        <v>4029</v>
      </c>
    </row>
    <row r="1418" spans="1:5" ht="12.75">
      <c r="A1418" t="s">
        <v>60</v>
      </c>
      <c r="E1418" s="39" t="s">
        <v>5</v>
      </c>
    </row>
    <row r="1419" spans="1:16" ht="12.75">
      <c r="A1419" t="s">
        <v>52</v>
      </c>
      <c s="34" t="s">
        <v>4030</v>
      </c>
      <c s="34" t="s">
        <v>4031</v>
      </c>
      <c s="35" t="s">
        <v>5</v>
      </c>
      <c s="6" t="s">
        <v>4032</v>
      </c>
      <c s="36" t="s">
        <v>73</v>
      </c>
      <c s="37">
        <v>32.8</v>
      </c>
      <c s="36">
        <v>0.00033</v>
      </c>
      <c s="36">
        <f>ROUND(G1419*H1419,6)</f>
      </c>
      <c r="L1419" s="38">
        <v>0</v>
      </c>
      <c s="32">
        <f>ROUND(ROUND(L1419,2)*ROUND(G1419,3),2)</f>
      </c>
      <c s="36" t="s">
        <v>2446</v>
      </c>
      <c>
        <f>(M1419*21)/100</f>
      </c>
      <c t="s">
        <v>27</v>
      </c>
    </row>
    <row r="1420" spans="1:5" ht="12.75">
      <c r="A1420" s="35" t="s">
        <v>58</v>
      </c>
      <c r="E1420" s="39" t="s">
        <v>4033</v>
      </c>
    </row>
    <row r="1421" spans="1:5" ht="76.5">
      <c r="A1421" s="35" t="s">
        <v>59</v>
      </c>
      <c r="E1421" s="40" t="s">
        <v>4034</v>
      </c>
    </row>
    <row r="1422" spans="1:5" ht="12.75">
      <c r="A1422" t="s">
        <v>60</v>
      </c>
      <c r="E1422" s="39" t="s">
        <v>5</v>
      </c>
    </row>
    <row r="1423" spans="1:13" ht="12.75">
      <c r="A1423" t="s">
        <v>49</v>
      </c>
      <c r="C1423" s="31" t="s">
        <v>4035</v>
      </c>
      <c r="E1423" s="33" t="s">
        <v>4036</v>
      </c>
      <c r="J1423" s="32">
        <f>0</f>
      </c>
      <c s="32">
        <f>0</f>
      </c>
      <c s="32">
        <f>0+L1424+L1428+L1432</f>
      </c>
      <c s="32">
        <f>0+M1424+M1428+M1432</f>
      </c>
    </row>
    <row r="1424" spans="1:16" ht="12.75">
      <c r="A1424" t="s">
        <v>52</v>
      </c>
      <c s="34" t="s">
        <v>4037</v>
      </c>
      <c s="34" t="s">
        <v>4038</v>
      </c>
      <c s="35" t="s">
        <v>5</v>
      </c>
      <c s="6" t="s">
        <v>4039</v>
      </c>
      <c s="36" t="s">
        <v>73</v>
      </c>
      <c s="37">
        <v>1970.889</v>
      </c>
      <c s="36">
        <v>0</v>
      </c>
      <c s="36">
        <f>ROUND(G1424*H1424,6)</f>
      </c>
      <c r="L1424" s="38">
        <v>0</v>
      </c>
      <c s="32">
        <f>ROUND(ROUND(L1424,2)*ROUND(G1424,3),2)</f>
      </c>
      <c s="36" t="s">
        <v>2446</v>
      </c>
      <c>
        <f>(M1424*21)/100</f>
      </c>
      <c t="s">
        <v>27</v>
      </c>
    </row>
    <row r="1425" spans="1:5" ht="12.75">
      <c r="A1425" s="35" t="s">
        <v>58</v>
      </c>
      <c r="E1425" s="39" t="s">
        <v>4040</v>
      </c>
    </row>
    <row r="1426" spans="1:5" ht="12.75">
      <c r="A1426" s="35" t="s">
        <v>59</v>
      </c>
      <c r="E1426" s="40" t="s">
        <v>5</v>
      </c>
    </row>
    <row r="1427" spans="1:5" ht="12.75">
      <c r="A1427" t="s">
        <v>60</v>
      </c>
      <c r="E1427" s="39" t="s">
        <v>5</v>
      </c>
    </row>
    <row r="1428" spans="1:16" ht="12.75">
      <c r="A1428" t="s">
        <v>52</v>
      </c>
      <c s="34" t="s">
        <v>4041</v>
      </c>
      <c s="34" t="s">
        <v>4042</v>
      </c>
      <c s="35" t="s">
        <v>5</v>
      </c>
      <c s="6" t="s">
        <v>4043</v>
      </c>
      <c s="36" t="s">
        <v>73</v>
      </c>
      <c s="37">
        <v>1970.889</v>
      </c>
      <c s="36">
        <v>0.0002</v>
      </c>
      <c s="36">
        <f>ROUND(G1428*H1428,6)</f>
      </c>
      <c r="L1428" s="38">
        <v>0</v>
      </c>
      <c s="32">
        <f>ROUND(ROUND(L1428,2)*ROUND(G1428,3),2)</f>
      </c>
      <c s="36" t="s">
        <v>2446</v>
      </c>
      <c>
        <f>(M1428*21)/100</f>
      </c>
      <c t="s">
        <v>27</v>
      </c>
    </row>
    <row r="1429" spans="1:5" ht="25.5">
      <c r="A1429" s="35" t="s">
        <v>58</v>
      </c>
      <c r="E1429" s="39" t="s">
        <v>4044</v>
      </c>
    </row>
    <row r="1430" spans="1:5" ht="12.75">
      <c r="A1430" s="35" t="s">
        <v>59</v>
      </c>
      <c r="E1430" s="40" t="s">
        <v>5</v>
      </c>
    </row>
    <row r="1431" spans="1:5" ht="12.75">
      <c r="A1431" t="s">
        <v>60</v>
      </c>
      <c r="E1431" s="39" t="s">
        <v>5</v>
      </c>
    </row>
    <row r="1432" spans="1:16" ht="25.5">
      <c r="A1432" t="s">
        <v>52</v>
      </c>
      <c s="34" t="s">
        <v>4045</v>
      </c>
      <c s="34" t="s">
        <v>4046</v>
      </c>
      <c s="35" t="s">
        <v>5</v>
      </c>
      <c s="6" t="s">
        <v>4047</v>
      </c>
      <c s="36" t="s">
        <v>73</v>
      </c>
      <c s="37">
        <v>1970.889</v>
      </c>
      <c s="36">
        <v>0.00026</v>
      </c>
      <c s="36">
        <f>ROUND(G1432*H1432,6)</f>
      </c>
      <c r="L1432" s="38">
        <v>0</v>
      </c>
      <c s="32">
        <f>ROUND(ROUND(L1432,2)*ROUND(G1432,3),2)</f>
      </c>
      <c s="36" t="s">
        <v>2446</v>
      </c>
      <c>
        <f>(M1432*21)/100</f>
      </c>
      <c t="s">
        <v>27</v>
      </c>
    </row>
    <row r="1433" spans="1:5" ht="25.5">
      <c r="A1433" s="35" t="s">
        <v>58</v>
      </c>
      <c r="E1433" s="39" t="s">
        <v>4048</v>
      </c>
    </row>
    <row r="1434" spans="1:5" ht="255">
      <c r="A1434" s="35" t="s">
        <v>59</v>
      </c>
      <c r="E1434" s="40" t="s">
        <v>4049</v>
      </c>
    </row>
    <row r="1435" spans="1:5" ht="12.75">
      <c r="A1435" t="s">
        <v>60</v>
      </c>
      <c r="E1435" s="39" t="s">
        <v>5</v>
      </c>
    </row>
    <row r="1436" spans="1:13" ht="12.75">
      <c r="A1436" t="s">
        <v>49</v>
      </c>
      <c r="C1436" s="31" t="s">
        <v>126</v>
      </c>
      <c r="E1436" s="33" t="s">
        <v>2280</v>
      </c>
      <c r="J1436" s="32">
        <f>0</f>
      </c>
      <c s="32">
        <f>0</f>
      </c>
      <c s="32">
        <f>0+L1437+L1441+L1445+L1449+L1453+L1457+L1461</f>
      </c>
      <c s="32">
        <f>0+M1437+M1441+M1445+M1449+M1453+M1457+M1461</f>
      </c>
    </row>
    <row r="1437" spans="1:16" ht="12.75">
      <c r="A1437" t="s">
        <v>52</v>
      </c>
      <c s="34" t="s">
        <v>4050</v>
      </c>
      <c s="34" t="s">
        <v>4051</v>
      </c>
      <c s="35" t="s">
        <v>5</v>
      </c>
      <c s="6" t="s">
        <v>4052</v>
      </c>
      <c s="36" t="s">
        <v>85</v>
      </c>
      <c s="37">
        <v>5</v>
      </c>
      <c s="36">
        <v>0.012</v>
      </c>
      <c s="36">
        <f>ROUND(G1437*H1437,6)</f>
      </c>
      <c r="L1437" s="38">
        <v>0</v>
      </c>
      <c s="32">
        <f>ROUND(ROUND(L1437,2)*ROUND(G1437,3),2)</f>
      </c>
      <c s="36" t="s">
        <v>2446</v>
      </c>
      <c>
        <f>(M1437*21)/100</f>
      </c>
      <c t="s">
        <v>27</v>
      </c>
    </row>
    <row r="1438" spans="1:5" ht="12.75">
      <c r="A1438" s="35" t="s">
        <v>58</v>
      </c>
      <c r="E1438" s="39" t="s">
        <v>4052</v>
      </c>
    </row>
    <row r="1439" spans="1:5" ht="12.75">
      <c r="A1439" s="35" t="s">
        <v>59</v>
      </c>
      <c r="E1439" s="40" t="s">
        <v>5</v>
      </c>
    </row>
    <row r="1440" spans="1:5" ht="12.75">
      <c r="A1440" t="s">
        <v>60</v>
      </c>
      <c r="E1440" s="39" t="s">
        <v>5</v>
      </c>
    </row>
    <row r="1441" spans="1:16" ht="25.5">
      <c r="A1441" t="s">
        <v>52</v>
      </c>
      <c s="34" t="s">
        <v>4053</v>
      </c>
      <c s="34" t="s">
        <v>4054</v>
      </c>
      <c s="35" t="s">
        <v>5</v>
      </c>
      <c s="6" t="s">
        <v>4055</v>
      </c>
      <c s="36" t="s">
        <v>73</v>
      </c>
      <c s="37">
        <v>640</v>
      </c>
      <c s="36">
        <v>0</v>
      </c>
      <c s="36">
        <f>ROUND(G1441*H1441,6)</f>
      </c>
      <c r="L1441" s="38">
        <v>0</v>
      </c>
      <c s="32">
        <f>ROUND(ROUND(L1441,2)*ROUND(G1441,3),2)</f>
      </c>
      <c s="36" t="s">
        <v>2446</v>
      </c>
      <c>
        <f>(M1441*21)/100</f>
      </c>
      <c t="s">
        <v>27</v>
      </c>
    </row>
    <row r="1442" spans="1:5" ht="25.5">
      <c r="A1442" s="35" t="s">
        <v>58</v>
      </c>
      <c r="E1442" s="39" t="s">
        <v>4056</v>
      </c>
    </row>
    <row r="1443" spans="1:5" ht="12.75">
      <c r="A1443" s="35" t="s">
        <v>59</v>
      </c>
      <c r="E1443" s="40" t="s">
        <v>5</v>
      </c>
    </row>
    <row r="1444" spans="1:5" ht="63.75">
      <c r="A1444" t="s">
        <v>60</v>
      </c>
      <c r="E1444" s="39" t="s">
        <v>4057</v>
      </c>
    </row>
    <row r="1445" spans="1:16" ht="25.5">
      <c r="A1445" t="s">
        <v>52</v>
      </c>
      <c s="34" t="s">
        <v>4058</v>
      </c>
      <c s="34" t="s">
        <v>4059</v>
      </c>
      <c s="35" t="s">
        <v>5</v>
      </c>
      <c s="6" t="s">
        <v>4060</v>
      </c>
      <c s="36" t="s">
        <v>73</v>
      </c>
      <c s="37">
        <v>115200</v>
      </c>
      <c s="36">
        <v>0</v>
      </c>
      <c s="36">
        <f>ROUND(G1445*H1445,6)</f>
      </c>
      <c r="L1445" s="38">
        <v>0</v>
      </c>
      <c s="32">
        <f>ROUND(ROUND(L1445,2)*ROUND(G1445,3),2)</f>
      </c>
      <c s="36" t="s">
        <v>2446</v>
      </c>
      <c>
        <f>(M1445*21)/100</f>
      </c>
      <c t="s">
        <v>27</v>
      </c>
    </row>
    <row r="1446" spans="1:5" ht="38.25">
      <c r="A1446" s="35" t="s">
        <v>58</v>
      </c>
      <c r="E1446" s="39" t="s">
        <v>4061</v>
      </c>
    </row>
    <row r="1447" spans="1:5" ht="12.75">
      <c r="A1447" s="35" t="s">
        <v>59</v>
      </c>
      <c r="E1447" s="40" t="s">
        <v>5</v>
      </c>
    </row>
    <row r="1448" spans="1:5" ht="63.75">
      <c r="A1448" t="s">
        <v>60</v>
      </c>
      <c r="E1448" s="39" t="s">
        <v>4057</v>
      </c>
    </row>
    <row r="1449" spans="1:16" ht="25.5">
      <c r="A1449" t="s">
        <v>52</v>
      </c>
      <c s="34" t="s">
        <v>4062</v>
      </c>
      <c s="34" t="s">
        <v>4063</v>
      </c>
      <c s="35" t="s">
        <v>5</v>
      </c>
      <c s="6" t="s">
        <v>4064</v>
      </c>
      <c s="36" t="s">
        <v>73</v>
      </c>
      <c s="37">
        <v>640</v>
      </c>
      <c s="36">
        <v>0</v>
      </c>
      <c s="36">
        <f>ROUND(G1449*H1449,6)</f>
      </c>
      <c r="L1449" s="38">
        <v>0</v>
      </c>
      <c s="32">
        <f>ROUND(ROUND(L1449,2)*ROUND(G1449,3),2)</f>
      </c>
      <c s="36" t="s">
        <v>2446</v>
      </c>
      <c>
        <f>(M1449*21)/100</f>
      </c>
      <c t="s">
        <v>27</v>
      </c>
    </row>
    <row r="1450" spans="1:5" ht="25.5">
      <c r="A1450" s="35" t="s">
        <v>58</v>
      </c>
      <c r="E1450" s="39" t="s">
        <v>4065</v>
      </c>
    </row>
    <row r="1451" spans="1:5" ht="12.75">
      <c r="A1451" s="35" t="s">
        <v>59</v>
      </c>
      <c r="E1451" s="40" t="s">
        <v>5</v>
      </c>
    </row>
    <row r="1452" spans="1:5" ht="25.5">
      <c r="A1452" t="s">
        <v>60</v>
      </c>
      <c r="E1452" s="39" t="s">
        <v>4066</v>
      </c>
    </row>
    <row r="1453" spans="1:16" ht="25.5">
      <c r="A1453" t="s">
        <v>52</v>
      </c>
      <c s="34" t="s">
        <v>4067</v>
      </c>
      <c s="34" t="s">
        <v>4068</v>
      </c>
      <c s="35" t="s">
        <v>5</v>
      </c>
      <c s="6" t="s">
        <v>4069</v>
      </c>
      <c s="36" t="s">
        <v>73</v>
      </c>
      <c s="37">
        <v>550</v>
      </c>
      <c s="36">
        <v>0.00013</v>
      </c>
      <c s="36">
        <f>ROUND(G1453*H1453,6)</f>
      </c>
      <c r="L1453" s="38">
        <v>0</v>
      </c>
      <c s="32">
        <f>ROUND(ROUND(L1453,2)*ROUND(G1453,3),2)</f>
      </c>
      <c s="36" t="s">
        <v>2446</v>
      </c>
      <c>
        <f>(M1453*21)/100</f>
      </c>
      <c t="s">
        <v>27</v>
      </c>
    </row>
    <row r="1454" spans="1:5" ht="25.5">
      <c r="A1454" s="35" t="s">
        <v>58</v>
      </c>
      <c r="E1454" s="39" t="s">
        <v>4070</v>
      </c>
    </row>
    <row r="1455" spans="1:5" ht="12.75">
      <c r="A1455" s="35" t="s">
        <v>59</v>
      </c>
      <c r="E1455" s="40" t="s">
        <v>5</v>
      </c>
    </row>
    <row r="1456" spans="1:5" ht="63.75">
      <c r="A1456" t="s">
        <v>60</v>
      </c>
      <c r="E1456" s="39" t="s">
        <v>4071</v>
      </c>
    </row>
    <row r="1457" spans="1:16" ht="12.75">
      <c r="A1457" t="s">
        <v>52</v>
      </c>
      <c s="34" t="s">
        <v>4072</v>
      </c>
      <c s="34" t="s">
        <v>4073</v>
      </c>
      <c s="35" t="s">
        <v>5</v>
      </c>
      <c s="6" t="s">
        <v>4074</v>
      </c>
      <c s="36" t="s">
        <v>73</v>
      </c>
      <c s="37">
        <v>550</v>
      </c>
      <c s="36">
        <v>4E-05</v>
      </c>
      <c s="36">
        <f>ROUND(G1457*H1457,6)</f>
      </c>
      <c r="L1457" s="38">
        <v>0</v>
      </c>
      <c s="32">
        <f>ROUND(ROUND(L1457,2)*ROUND(G1457,3),2)</f>
      </c>
      <c s="36" t="s">
        <v>2446</v>
      </c>
      <c>
        <f>(M1457*21)/100</f>
      </c>
      <c t="s">
        <v>27</v>
      </c>
    </row>
    <row r="1458" spans="1:5" ht="25.5">
      <c r="A1458" s="35" t="s">
        <v>58</v>
      </c>
      <c r="E1458" s="39" t="s">
        <v>4075</v>
      </c>
    </row>
    <row r="1459" spans="1:5" ht="12.75">
      <c r="A1459" s="35" t="s">
        <v>59</v>
      </c>
      <c r="E1459" s="40" t="s">
        <v>5</v>
      </c>
    </row>
    <row r="1460" spans="1:5" ht="242.25">
      <c r="A1460" t="s">
        <v>60</v>
      </c>
      <c r="E1460" s="39" t="s">
        <v>4076</v>
      </c>
    </row>
    <row r="1461" spans="1:16" ht="12.75">
      <c r="A1461" t="s">
        <v>52</v>
      </c>
      <c s="34" t="s">
        <v>4077</v>
      </c>
      <c s="34" t="s">
        <v>4078</v>
      </c>
      <c s="35" t="s">
        <v>5</v>
      </c>
      <c s="6" t="s">
        <v>4079</v>
      </c>
      <c s="36" t="s">
        <v>85</v>
      </c>
      <c s="37">
        <v>5</v>
      </c>
      <c s="36">
        <v>0.00018</v>
      </c>
      <c s="36">
        <f>ROUND(G1461*H1461,6)</f>
      </c>
      <c r="L1461" s="38">
        <v>0</v>
      </c>
      <c s="32">
        <f>ROUND(ROUND(L1461,2)*ROUND(G1461,3),2)</f>
      </c>
      <c s="36" t="s">
        <v>2446</v>
      </c>
      <c>
        <f>(M1461*21)/100</f>
      </c>
      <c t="s">
        <v>27</v>
      </c>
    </row>
    <row r="1462" spans="1:5" ht="12.75">
      <c r="A1462" s="35" t="s">
        <v>58</v>
      </c>
      <c r="E1462" s="39" t="s">
        <v>4080</v>
      </c>
    </row>
    <row r="1463" spans="1:5" ht="12.75">
      <c r="A1463" s="35" t="s">
        <v>59</v>
      </c>
      <c r="E1463" s="40" t="s">
        <v>5</v>
      </c>
    </row>
    <row r="1464" spans="1:5" ht="102">
      <c r="A1464" t="s">
        <v>60</v>
      </c>
      <c r="E1464" s="39" t="s">
        <v>4081</v>
      </c>
    </row>
    <row r="1465" spans="1:13" ht="12.75">
      <c r="A1465" t="s">
        <v>49</v>
      </c>
      <c r="C1465" s="31" t="s">
        <v>367</v>
      </c>
      <c r="E1465" s="33" t="s">
        <v>368</v>
      </c>
      <c r="J1465" s="32">
        <f>0</f>
      </c>
      <c s="32">
        <f>0</f>
      </c>
      <c s="32">
        <f>0+L1466</f>
      </c>
      <c s="32">
        <f>0+M1466</f>
      </c>
    </row>
    <row r="1466" spans="1:16" ht="25.5">
      <c r="A1466" t="s">
        <v>52</v>
      </c>
      <c s="34" t="s">
        <v>4082</v>
      </c>
      <c s="34" t="s">
        <v>585</v>
      </c>
      <c s="35" t="s">
        <v>371</v>
      </c>
      <c s="6" t="s">
        <v>586</v>
      </c>
      <c s="36" t="s">
        <v>373</v>
      </c>
      <c s="37">
        <v>774</v>
      </c>
      <c s="36">
        <v>0</v>
      </c>
      <c s="36">
        <f>ROUND(G1466*H1466,6)</f>
      </c>
      <c r="L1466" s="38">
        <v>0</v>
      </c>
      <c s="32">
        <f>ROUND(ROUND(L1466,2)*ROUND(G1466,3),2)</f>
      </c>
      <c s="36" t="s">
        <v>350</v>
      </c>
      <c>
        <f>(M1466*21)/100</f>
      </c>
      <c t="s">
        <v>27</v>
      </c>
    </row>
    <row r="1467" spans="1:5" ht="25.5">
      <c r="A1467" s="35" t="s">
        <v>58</v>
      </c>
      <c r="E1467" s="39" t="s">
        <v>586</v>
      </c>
    </row>
    <row r="1468" spans="1:5" ht="63.75">
      <c r="A1468" s="35" t="s">
        <v>59</v>
      </c>
      <c r="E1468" s="40" t="s">
        <v>4083</v>
      </c>
    </row>
    <row r="1469" spans="1:5" ht="12.75">
      <c r="A1469" t="s">
        <v>60</v>
      </c>
      <c r="E1469" s="39" t="s">
        <v>5</v>
      </c>
    </row>
    <row r="1470" spans="1:13" ht="12.75">
      <c r="A1470" t="s">
        <v>49</v>
      </c>
      <c r="C1470" s="31" t="s">
        <v>2615</v>
      </c>
      <c r="E1470" s="33" t="s">
        <v>2616</v>
      </c>
      <c r="J1470" s="32">
        <f>0</f>
      </c>
      <c s="32">
        <f>0</f>
      </c>
      <c s="32">
        <f>0+L1471</f>
      </c>
      <c s="32">
        <f>0+M1471</f>
      </c>
    </row>
    <row r="1471" spans="1:16" ht="12.75">
      <c r="A1471" t="s">
        <v>52</v>
      </c>
      <c s="34" t="s">
        <v>4084</v>
      </c>
      <c s="34" t="s">
        <v>4085</v>
      </c>
      <c s="35" t="s">
        <v>5</v>
      </c>
      <c s="6" t="s">
        <v>4086</v>
      </c>
      <c s="36" t="s">
        <v>373</v>
      </c>
      <c s="37">
        <v>880.753</v>
      </c>
      <c s="36">
        <v>0</v>
      </c>
      <c s="36">
        <f>ROUND(G1471*H1471,6)</f>
      </c>
      <c r="L1471" s="38">
        <v>0</v>
      </c>
      <c s="32">
        <f>ROUND(ROUND(L1471,2)*ROUND(G1471,3),2)</f>
      </c>
      <c s="36" t="s">
        <v>2446</v>
      </c>
      <c>
        <f>(M1471*21)/100</f>
      </c>
      <c t="s">
        <v>27</v>
      </c>
    </row>
    <row r="1472" spans="1:5" ht="38.25">
      <c r="A1472" s="35" t="s">
        <v>58</v>
      </c>
      <c r="E1472" s="39" t="s">
        <v>4087</v>
      </c>
    </row>
    <row r="1473" spans="1:5" ht="12.75">
      <c r="A1473" s="35" t="s">
        <v>59</v>
      </c>
      <c r="E1473" s="40" t="s">
        <v>5</v>
      </c>
    </row>
    <row r="1474" spans="1:5" ht="12.75">
      <c r="A1474" t="s">
        <v>60</v>
      </c>
      <c r="E1474" s="39" t="s">
        <v>5</v>
      </c>
    </row>
    <row r="1475" spans="1:13" ht="12.75">
      <c r="A1475" t="s">
        <v>49</v>
      </c>
      <c r="C1475" s="31" t="s">
        <v>2310</v>
      </c>
      <c r="E1475" s="33" t="s">
        <v>2311</v>
      </c>
      <c r="J1475" s="32">
        <f>0</f>
      </c>
      <c s="32">
        <f>0</f>
      </c>
      <c s="32">
        <f>0+L1476+L1480+L1484+L1488+L1492+L1496</f>
      </c>
      <c s="32">
        <f>0+M1476+M1480+M1484+M1488+M1492+M1496</f>
      </c>
    </row>
    <row r="1476" spans="1:16" ht="25.5">
      <c r="A1476" t="s">
        <v>52</v>
      </c>
      <c s="34" t="s">
        <v>4088</v>
      </c>
      <c s="34" t="s">
        <v>4089</v>
      </c>
      <c s="35" t="s">
        <v>5</v>
      </c>
      <c s="6" t="s">
        <v>4090</v>
      </c>
      <c s="36" t="s">
        <v>80</v>
      </c>
      <c s="37">
        <v>73</v>
      </c>
      <c s="36">
        <v>0</v>
      </c>
      <c s="36">
        <f>ROUND(G1476*H1476,6)</f>
      </c>
      <c r="L1476" s="38">
        <v>0</v>
      </c>
      <c s="32">
        <f>ROUND(ROUND(L1476,2)*ROUND(G1476,3),2)</f>
      </c>
      <c s="36" t="s">
        <v>350</v>
      </c>
      <c>
        <f>(M1476*21)/100</f>
      </c>
      <c t="s">
        <v>27</v>
      </c>
    </row>
    <row r="1477" spans="1:5" ht="25.5">
      <c r="A1477" s="35" t="s">
        <v>58</v>
      </c>
      <c r="E1477" s="39" t="s">
        <v>4090</v>
      </c>
    </row>
    <row r="1478" spans="1:5" ht="12.75">
      <c r="A1478" s="35" t="s">
        <v>59</v>
      </c>
      <c r="E1478" s="40" t="s">
        <v>5</v>
      </c>
    </row>
    <row r="1479" spans="1:5" ht="12.75">
      <c r="A1479" t="s">
        <v>60</v>
      </c>
      <c r="E1479" s="39" t="s">
        <v>5</v>
      </c>
    </row>
    <row r="1480" spans="1:16" ht="25.5">
      <c r="A1480" t="s">
        <v>52</v>
      </c>
      <c s="34" t="s">
        <v>4091</v>
      </c>
      <c s="34" t="s">
        <v>4092</v>
      </c>
      <c s="35" t="s">
        <v>5</v>
      </c>
      <c s="6" t="s">
        <v>4093</v>
      </c>
      <c s="36" t="s">
        <v>85</v>
      </c>
      <c s="37">
        <v>2</v>
      </c>
      <c s="36">
        <v>0</v>
      </c>
      <c s="36">
        <f>ROUND(G1480*H1480,6)</f>
      </c>
      <c r="L1480" s="38">
        <v>0</v>
      </c>
      <c s="32">
        <f>ROUND(ROUND(L1480,2)*ROUND(G1480,3),2)</f>
      </c>
      <c s="36" t="s">
        <v>350</v>
      </c>
      <c>
        <f>(M1480*21)/100</f>
      </c>
      <c t="s">
        <v>27</v>
      </c>
    </row>
    <row r="1481" spans="1:5" ht="38.25">
      <c r="A1481" s="35" t="s">
        <v>58</v>
      </c>
      <c r="E1481" s="39" t="s">
        <v>4094</v>
      </c>
    </row>
    <row r="1482" spans="1:5" ht="12.75">
      <c r="A1482" s="35" t="s">
        <v>59</v>
      </c>
      <c r="E1482" s="40" t="s">
        <v>5</v>
      </c>
    </row>
    <row r="1483" spans="1:5" ht="12.75">
      <c r="A1483" t="s">
        <v>60</v>
      </c>
      <c r="E1483" s="39" t="s">
        <v>5</v>
      </c>
    </row>
    <row r="1484" spans="1:16" ht="25.5">
      <c r="A1484" t="s">
        <v>52</v>
      </c>
      <c s="34" t="s">
        <v>4095</v>
      </c>
      <c s="34" t="s">
        <v>4096</v>
      </c>
      <c s="35" t="s">
        <v>5</v>
      </c>
      <c s="6" t="s">
        <v>4097</v>
      </c>
      <c s="36" t="s">
        <v>94</v>
      </c>
      <c s="37">
        <v>4</v>
      </c>
      <c s="36">
        <v>0</v>
      </c>
      <c s="36">
        <f>ROUND(G1484*H1484,6)</f>
      </c>
      <c r="L1484" s="38">
        <v>0</v>
      </c>
      <c s="32">
        <f>ROUND(ROUND(L1484,2)*ROUND(G1484,3),2)</f>
      </c>
      <c s="36" t="s">
        <v>350</v>
      </c>
      <c>
        <f>(M1484*21)/100</f>
      </c>
      <c t="s">
        <v>27</v>
      </c>
    </row>
    <row r="1485" spans="1:5" ht="25.5">
      <c r="A1485" s="35" t="s">
        <v>58</v>
      </c>
      <c r="E1485" s="39" t="s">
        <v>4097</v>
      </c>
    </row>
    <row r="1486" spans="1:5" ht="12.75">
      <c r="A1486" s="35" t="s">
        <v>59</v>
      </c>
      <c r="E1486" s="40" t="s">
        <v>5</v>
      </c>
    </row>
    <row r="1487" spans="1:5" ht="12.75">
      <c r="A1487" t="s">
        <v>60</v>
      </c>
      <c r="E1487" s="39" t="s">
        <v>5</v>
      </c>
    </row>
    <row r="1488" spans="1:16" ht="25.5">
      <c r="A1488" t="s">
        <v>52</v>
      </c>
      <c s="34" t="s">
        <v>4098</v>
      </c>
      <c s="34" t="s">
        <v>4099</v>
      </c>
      <c s="35" t="s">
        <v>5</v>
      </c>
      <c s="6" t="s">
        <v>4100</v>
      </c>
      <c s="36" t="s">
        <v>94</v>
      </c>
      <c s="37">
        <v>1</v>
      </c>
      <c s="36">
        <v>0</v>
      </c>
      <c s="36">
        <f>ROUND(G1488*H1488,6)</f>
      </c>
      <c r="L1488" s="38">
        <v>0</v>
      </c>
      <c s="32">
        <f>ROUND(ROUND(L1488,2)*ROUND(G1488,3),2)</f>
      </c>
      <c s="36" t="s">
        <v>350</v>
      </c>
      <c>
        <f>(M1488*21)/100</f>
      </c>
      <c t="s">
        <v>27</v>
      </c>
    </row>
    <row r="1489" spans="1:5" ht="25.5">
      <c r="A1489" s="35" t="s">
        <v>58</v>
      </c>
      <c r="E1489" s="39" t="s">
        <v>4100</v>
      </c>
    </row>
    <row r="1490" spans="1:5" ht="12.75">
      <c r="A1490" s="35" t="s">
        <v>59</v>
      </c>
      <c r="E1490" s="40" t="s">
        <v>5</v>
      </c>
    </row>
    <row r="1491" spans="1:5" ht="12.75">
      <c r="A1491" t="s">
        <v>60</v>
      </c>
      <c r="E1491" s="39" t="s">
        <v>5</v>
      </c>
    </row>
    <row r="1492" spans="1:16" ht="25.5">
      <c r="A1492" t="s">
        <v>52</v>
      </c>
      <c s="34" t="s">
        <v>4101</v>
      </c>
      <c s="34" t="s">
        <v>4102</v>
      </c>
      <c s="35" t="s">
        <v>5</v>
      </c>
      <c s="6" t="s">
        <v>4103</v>
      </c>
      <c s="36" t="s">
        <v>94</v>
      </c>
      <c s="37">
        <v>2</v>
      </c>
      <c s="36">
        <v>0</v>
      </c>
      <c s="36">
        <f>ROUND(G1492*H1492,6)</f>
      </c>
      <c r="L1492" s="38">
        <v>0</v>
      </c>
      <c s="32">
        <f>ROUND(ROUND(L1492,2)*ROUND(G1492,3),2)</f>
      </c>
      <c s="36" t="s">
        <v>350</v>
      </c>
      <c>
        <f>(M1492*21)/100</f>
      </c>
      <c t="s">
        <v>27</v>
      </c>
    </row>
    <row r="1493" spans="1:5" ht="25.5">
      <c r="A1493" s="35" t="s">
        <v>58</v>
      </c>
      <c r="E1493" s="39" t="s">
        <v>4103</v>
      </c>
    </row>
    <row r="1494" spans="1:5" ht="12.75">
      <c r="A1494" s="35" t="s">
        <v>59</v>
      </c>
      <c r="E1494" s="40" t="s">
        <v>5</v>
      </c>
    </row>
    <row r="1495" spans="1:5" ht="12.75">
      <c r="A1495" t="s">
        <v>60</v>
      </c>
      <c r="E1495" s="39" t="s">
        <v>5</v>
      </c>
    </row>
    <row r="1496" spans="1:16" ht="12.75">
      <c r="A1496" t="s">
        <v>52</v>
      </c>
      <c s="34" t="s">
        <v>4104</v>
      </c>
      <c s="34" t="s">
        <v>4105</v>
      </c>
      <c s="35" t="s">
        <v>5</v>
      </c>
      <c s="6" t="s">
        <v>4106</v>
      </c>
      <c s="36" t="s">
        <v>94</v>
      </c>
      <c s="37">
        <v>1</v>
      </c>
      <c s="36">
        <v>0</v>
      </c>
      <c s="36">
        <f>ROUND(G1496*H1496,6)</f>
      </c>
      <c r="L1496" s="38">
        <v>0</v>
      </c>
      <c s="32">
        <f>ROUND(ROUND(L1496,2)*ROUND(G1496,3),2)</f>
      </c>
      <c s="36" t="s">
        <v>350</v>
      </c>
      <c>
        <f>(M1496*21)/100</f>
      </c>
      <c t="s">
        <v>27</v>
      </c>
    </row>
    <row r="1497" spans="1:5" ht="12.75">
      <c r="A1497" s="35" t="s">
        <v>58</v>
      </c>
      <c r="E1497" s="39" t="s">
        <v>4106</v>
      </c>
    </row>
    <row r="1498" spans="1:5" ht="12.75">
      <c r="A1498" s="35" t="s">
        <v>59</v>
      </c>
      <c r="E1498" s="40" t="s">
        <v>5</v>
      </c>
    </row>
    <row r="1499" spans="1:5" ht="12.75">
      <c r="A1499" t="s">
        <v>60</v>
      </c>
      <c r="E1499" s="39" t="s">
        <v>5</v>
      </c>
    </row>
    <row r="1500" spans="1:13" ht="12.75">
      <c r="A1500" t="s">
        <v>2644</v>
      </c>
      <c r="C1500" s="31" t="s">
        <v>4107</v>
      </c>
      <c r="E1500" s="33" t="s">
        <v>4108</v>
      </c>
      <c r="J1500" s="32">
        <f>0+J1501+J1518+J1527+J1544+J1633+J1658+J1663+J1704+J1741+J1746</f>
      </c>
      <c s="32">
        <f>0+K1501+K1518+K1527+K1544+K1633+K1658+K1663+K1704+K1741+K1746</f>
      </c>
      <c s="32">
        <f>0+L1501+L1518+L1527+L1544+L1633+L1658+L1663+L1704+L1741+L1746</f>
      </c>
      <c s="32">
        <f>0+M1501+M1518+M1527+M1544+M1633+M1658+M1663+M1704+M1741+M1746</f>
      </c>
    </row>
    <row r="1501" spans="1:13" ht="12.75">
      <c r="A1501" t="s">
        <v>49</v>
      </c>
      <c r="C1501" s="31" t="s">
        <v>53</v>
      </c>
      <c r="E1501" s="33" t="s">
        <v>406</v>
      </c>
      <c r="J1501" s="32">
        <f>0</f>
      </c>
      <c s="32">
        <f>0</f>
      </c>
      <c s="32">
        <f>0+L1502+L1506+L1510+L1514</f>
      </c>
      <c s="32">
        <f>0+M1502+M1506+M1510+M1514</f>
      </c>
    </row>
    <row r="1502" spans="1:16" ht="12.75">
      <c r="A1502" t="s">
        <v>52</v>
      </c>
      <c s="34" t="s">
        <v>53</v>
      </c>
      <c s="34" t="s">
        <v>1956</v>
      </c>
      <c s="35" t="s">
        <v>5</v>
      </c>
      <c s="6" t="s">
        <v>1957</v>
      </c>
      <c s="36" t="s">
        <v>73</v>
      </c>
      <c s="37">
        <v>108</v>
      </c>
      <c s="36">
        <v>0</v>
      </c>
      <c s="36">
        <f>ROUND(G1502*H1502,6)</f>
      </c>
      <c r="L1502" s="38">
        <v>0</v>
      </c>
      <c s="32">
        <f>ROUND(ROUND(L1502,2)*ROUND(G1502,3),2)</f>
      </c>
      <c s="36" t="s">
        <v>350</v>
      </c>
      <c>
        <f>(M1502*21)/100</f>
      </c>
      <c t="s">
        <v>27</v>
      </c>
    </row>
    <row r="1503" spans="1:5" ht="12.75">
      <c r="A1503" s="35" t="s">
        <v>58</v>
      </c>
      <c r="E1503" s="39" t="s">
        <v>5</v>
      </c>
    </row>
    <row r="1504" spans="1:5" ht="12.75">
      <c r="A1504" s="35" t="s">
        <v>59</v>
      </c>
      <c r="E1504" s="40" t="s">
        <v>4109</v>
      </c>
    </row>
    <row r="1505" spans="1:5" ht="12.75">
      <c r="A1505" t="s">
        <v>60</v>
      </c>
      <c r="E1505" s="39" t="s">
        <v>1958</v>
      </c>
    </row>
    <row r="1506" spans="1:16" ht="12.75">
      <c r="A1506" t="s">
        <v>52</v>
      </c>
      <c s="34" t="s">
        <v>27</v>
      </c>
      <c s="34" t="s">
        <v>407</v>
      </c>
      <c s="35" t="s">
        <v>5</v>
      </c>
      <c s="6" t="s">
        <v>408</v>
      </c>
      <c s="36" t="s">
        <v>56</v>
      </c>
      <c s="37">
        <v>30.5</v>
      </c>
      <c s="36">
        <v>0</v>
      </c>
      <c s="36">
        <f>ROUND(G1506*H1506,6)</f>
      </c>
      <c r="L1506" s="38">
        <v>0</v>
      </c>
      <c s="32">
        <f>ROUND(ROUND(L1506,2)*ROUND(G1506,3),2)</f>
      </c>
      <c s="36" t="s">
        <v>350</v>
      </c>
      <c>
        <f>(M1506*21)/100</f>
      </c>
      <c t="s">
        <v>27</v>
      </c>
    </row>
    <row r="1507" spans="1:5" ht="12.75">
      <c r="A1507" s="35" t="s">
        <v>58</v>
      </c>
      <c r="E1507" s="39" t="s">
        <v>5</v>
      </c>
    </row>
    <row r="1508" spans="1:5" ht="12.75">
      <c r="A1508" s="35" t="s">
        <v>59</v>
      </c>
      <c r="E1508" s="40" t="s">
        <v>4109</v>
      </c>
    </row>
    <row r="1509" spans="1:5" ht="216.75">
      <c r="A1509" t="s">
        <v>60</v>
      </c>
      <c r="E1509" s="39" t="s">
        <v>1970</v>
      </c>
    </row>
    <row r="1510" spans="1:16" ht="12.75">
      <c r="A1510" t="s">
        <v>52</v>
      </c>
      <c s="34" t="s">
        <v>26</v>
      </c>
      <c s="34" t="s">
        <v>67</v>
      </c>
      <c s="35" t="s">
        <v>5</v>
      </c>
      <c s="6" t="s">
        <v>415</v>
      </c>
      <c s="36" t="s">
        <v>56</v>
      </c>
      <c s="37">
        <v>30.5</v>
      </c>
      <c s="36">
        <v>0</v>
      </c>
      <c s="36">
        <f>ROUND(G1510*H1510,6)</f>
      </c>
      <c r="L1510" s="38">
        <v>0</v>
      </c>
      <c s="32">
        <f>ROUND(ROUND(L1510,2)*ROUND(G1510,3),2)</f>
      </c>
      <c s="36" t="s">
        <v>350</v>
      </c>
      <c>
        <f>(M1510*21)/100</f>
      </c>
      <c t="s">
        <v>27</v>
      </c>
    </row>
    <row r="1511" spans="1:5" ht="12.75">
      <c r="A1511" s="35" t="s">
        <v>58</v>
      </c>
      <c r="E1511" s="39" t="s">
        <v>5</v>
      </c>
    </row>
    <row r="1512" spans="1:5" ht="12.75">
      <c r="A1512" s="35" t="s">
        <v>59</v>
      </c>
      <c r="E1512" s="40" t="s">
        <v>4109</v>
      </c>
    </row>
    <row r="1513" spans="1:5" ht="153">
      <c r="A1513" t="s">
        <v>60</v>
      </c>
      <c r="E1513" s="39" t="s">
        <v>1973</v>
      </c>
    </row>
    <row r="1514" spans="1:16" ht="12.75">
      <c r="A1514" t="s">
        <v>52</v>
      </c>
      <c s="34" t="s">
        <v>70</v>
      </c>
      <c s="34" t="s">
        <v>1974</v>
      </c>
      <c s="35" t="s">
        <v>5</v>
      </c>
      <c s="6" t="s">
        <v>1975</v>
      </c>
      <c s="36" t="s">
        <v>73</v>
      </c>
      <c s="37">
        <v>108</v>
      </c>
      <c s="36">
        <v>0</v>
      </c>
      <c s="36">
        <f>ROUND(G1514*H1514,6)</f>
      </c>
      <c r="L1514" s="38">
        <v>0</v>
      </c>
      <c s="32">
        <f>ROUND(ROUND(L1514,2)*ROUND(G1514,3),2)</f>
      </c>
      <c s="36" t="s">
        <v>350</v>
      </c>
      <c>
        <f>(M1514*21)/100</f>
      </c>
      <c t="s">
        <v>27</v>
      </c>
    </row>
    <row r="1515" spans="1:5" ht="12.75">
      <c r="A1515" s="35" t="s">
        <v>58</v>
      </c>
      <c r="E1515" s="39" t="s">
        <v>5</v>
      </c>
    </row>
    <row r="1516" spans="1:5" ht="12.75">
      <c r="A1516" s="35" t="s">
        <v>59</v>
      </c>
      <c r="E1516" s="40" t="s">
        <v>4109</v>
      </c>
    </row>
    <row r="1517" spans="1:5" ht="38.25">
      <c r="A1517" t="s">
        <v>60</v>
      </c>
      <c r="E1517" s="39" t="s">
        <v>1976</v>
      </c>
    </row>
    <row r="1518" spans="1:13" ht="12.75">
      <c r="A1518" t="s">
        <v>49</v>
      </c>
      <c r="C1518" s="31" t="s">
        <v>115</v>
      </c>
      <c r="E1518" s="33" t="s">
        <v>1866</v>
      </c>
      <c r="J1518" s="32">
        <f>0</f>
      </c>
      <c s="32">
        <f>0</f>
      </c>
      <c s="32">
        <f>0+L1519+L1523</f>
      </c>
      <c s="32">
        <f>0+M1519+M1523</f>
      </c>
    </row>
    <row r="1519" spans="1:16" ht="12.75">
      <c r="A1519" t="s">
        <v>52</v>
      </c>
      <c s="34" t="s">
        <v>110</v>
      </c>
      <c s="34" t="s">
        <v>4110</v>
      </c>
      <c s="35" t="s">
        <v>5</v>
      </c>
      <c s="6" t="s">
        <v>4111</v>
      </c>
      <c s="36" t="s">
        <v>73</v>
      </c>
      <c s="37">
        <v>75</v>
      </c>
      <c s="36">
        <v>0</v>
      </c>
      <c s="36">
        <f>ROUND(G1519*H1519,6)</f>
      </c>
      <c r="L1519" s="38">
        <v>0</v>
      </c>
      <c s="32">
        <f>ROUND(ROUND(L1519,2)*ROUND(G1519,3),2)</f>
      </c>
      <c s="36" t="s">
        <v>350</v>
      </c>
      <c>
        <f>(M1519*21)/100</f>
      </c>
      <c t="s">
        <v>27</v>
      </c>
    </row>
    <row r="1520" spans="1:5" ht="12.75">
      <c r="A1520" s="35" t="s">
        <v>58</v>
      </c>
      <c r="E1520" s="39" t="s">
        <v>5</v>
      </c>
    </row>
    <row r="1521" spans="1:5" ht="12.75">
      <c r="A1521" s="35" t="s">
        <v>59</v>
      </c>
      <c r="E1521" s="40" t="s">
        <v>4109</v>
      </c>
    </row>
    <row r="1522" spans="1:5" ht="38.25">
      <c r="A1522" t="s">
        <v>60</v>
      </c>
      <c r="E1522" s="39" t="s">
        <v>4112</v>
      </c>
    </row>
    <row r="1523" spans="1:16" ht="12.75">
      <c r="A1523" t="s">
        <v>52</v>
      </c>
      <c s="34" t="s">
        <v>115</v>
      </c>
      <c s="34" t="s">
        <v>4113</v>
      </c>
      <c s="35" t="s">
        <v>5</v>
      </c>
      <c s="6" t="s">
        <v>4114</v>
      </c>
      <c s="36" t="s">
        <v>73</v>
      </c>
      <c s="37">
        <v>5</v>
      </c>
      <c s="36">
        <v>0</v>
      </c>
      <c s="36">
        <f>ROUND(G1523*H1523,6)</f>
      </c>
      <c r="L1523" s="38">
        <v>0</v>
      </c>
      <c s="32">
        <f>ROUND(ROUND(L1523,2)*ROUND(G1523,3),2)</f>
      </c>
      <c s="36" t="s">
        <v>350</v>
      </c>
      <c>
        <f>(M1523*21)/100</f>
      </c>
      <c t="s">
        <v>27</v>
      </c>
    </row>
    <row r="1524" spans="1:5" ht="12.75">
      <c r="A1524" s="35" t="s">
        <v>58</v>
      </c>
      <c r="E1524" s="39" t="s">
        <v>5</v>
      </c>
    </row>
    <row r="1525" spans="1:5" ht="12.75">
      <c r="A1525" s="35" t="s">
        <v>59</v>
      </c>
      <c r="E1525" s="40" t="s">
        <v>4109</v>
      </c>
    </row>
    <row r="1526" spans="1:5" ht="38.25">
      <c r="A1526" t="s">
        <v>60</v>
      </c>
      <c r="E1526" s="39" t="s">
        <v>4112</v>
      </c>
    </row>
    <row r="1527" spans="1:13" ht="12.75">
      <c r="A1527" t="s">
        <v>49</v>
      </c>
      <c r="C1527" s="31" t="s">
        <v>108</v>
      </c>
      <c r="E1527" s="33" t="s">
        <v>1268</v>
      </c>
      <c r="J1527" s="32">
        <f>0</f>
      </c>
      <c s="32">
        <f>0</f>
      </c>
      <c s="32">
        <f>0+L1528+L1532+L1536+L1540</f>
      </c>
      <c s="32">
        <f>0+M1528+M1532+M1536+M1540</f>
      </c>
    </row>
    <row r="1528" spans="1:16" ht="12.75">
      <c r="A1528" t="s">
        <v>52</v>
      </c>
      <c s="34" t="s">
        <v>75</v>
      </c>
      <c s="34" t="s">
        <v>4115</v>
      </c>
      <c s="35" t="s">
        <v>5</v>
      </c>
      <c s="6" t="s">
        <v>4116</v>
      </c>
      <c s="36" t="s">
        <v>85</v>
      </c>
      <c s="37">
        <v>60</v>
      </c>
      <c s="36">
        <v>0</v>
      </c>
      <c s="36">
        <f>ROUND(G1528*H1528,6)</f>
      </c>
      <c r="L1528" s="38">
        <v>0</v>
      </c>
      <c s="32">
        <f>ROUND(ROUND(L1528,2)*ROUND(G1528,3),2)</f>
      </c>
      <c s="36" t="s">
        <v>350</v>
      </c>
      <c>
        <f>(M1528*21)/100</f>
      </c>
      <c t="s">
        <v>27</v>
      </c>
    </row>
    <row r="1529" spans="1:5" ht="12.75">
      <c r="A1529" s="35" t="s">
        <v>58</v>
      </c>
      <c r="E1529" s="39" t="s">
        <v>5</v>
      </c>
    </row>
    <row r="1530" spans="1:5" ht="12.75">
      <c r="A1530" s="35" t="s">
        <v>59</v>
      </c>
      <c r="E1530" s="40" t="s">
        <v>4109</v>
      </c>
    </row>
    <row r="1531" spans="1:5" ht="38.25">
      <c r="A1531" t="s">
        <v>60</v>
      </c>
      <c r="E1531" s="39" t="s">
        <v>4117</v>
      </c>
    </row>
    <row r="1532" spans="1:16" ht="25.5">
      <c r="A1532" t="s">
        <v>52</v>
      </c>
      <c s="34" t="s">
        <v>122</v>
      </c>
      <c s="34" t="s">
        <v>938</v>
      </c>
      <c s="35" t="s">
        <v>5</v>
      </c>
      <c s="6" t="s">
        <v>939</v>
      </c>
      <c s="36" t="s">
        <v>80</v>
      </c>
      <c s="37">
        <v>76</v>
      </c>
      <c s="36">
        <v>0</v>
      </c>
      <c s="36">
        <f>ROUND(G1532*H1532,6)</f>
      </c>
      <c r="L1532" s="38">
        <v>0</v>
      </c>
      <c s="32">
        <f>ROUND(ROUND(L1532,2)*ROUND(G1532,3),2)</f>
      </c>
      <c s="36" t="s">
        <v>350</v>
      </c>
      <c>
        <f>(M1532*21)/100</f>
      </c>
      <c t="s">
        <v>27</v>
      </c>
    </row>
    <row r="1533" spans="1:5" ht="12.75">
      <c r="A1533" s="35" t="s">
        <v>58</v>
      </c>
      <c r="E1533" s="39" t="s">
        <v>5</v>
      </c>
    </row>
    <row r="1534" spans="1:5" ht="12.75">
      <c r="A1534" s="35" t="s">
        <v>59</v>
      </c>
      <c r="E1534" s="40" t="s">
        <v>4109</v>
      </c>
    </row>
    <row r="1535" spans="1:5" ht="25.5">
      <c r="A1535" t="s">
        <v>60</v>
      </c>
      <c r="E1535" s="39" t="s">
        <v>4118</v>
      </c>
    </row>
    <row r="1536" spans="1:16" ht="12.75">
      <c r="A1536" t="s">
        <v>52</v>
      </c>
      <c s="34" t="s">
        <v>126</v>
      </c>
      <c s="34" t="s">
        <v>4119</v>
      </c>
      <c s="35" t="s">
        <v>5</v>
      </c>
      <c s="6" t="s">
        <v>4120</v>
      </c>
      <c s="36" t="s">
        <v>73</v>
      </c>
      <c s="37">
        <v>2</v>
      </c>
      <c s="36">
        <v>0</v>
      </c>
      <c s="36">
        <f>ROUND(G1536*H1536,6)</f>
      </c>
      <c r="L1536" s="38">
        <v>0</v>
      </c>
      <c s="32">
        <f>ROUND(ROUND(L1536,2)*ROUND(G1536,3),2)</f>
      </c>
      <c s="36" t="s">
        <v>350</v>
      </c>
      <c>
        <f>(M1536*21)/100</f>
      </c>
      <c t="s">
        <v>27</v>
      </c>
    </row>
    <row r="1537" spans="1:5" ht="12.75">
      <c r="A1537" s="35" t="s">
        <v>58</v>
      </c>
      <c r="E1537" s="39" t="s">
        <v>5</v>
      </c>
    </row>
    <row r="1538" spans="1:5" ht="12.75">
      <c r="A1538" s="35" t="s">
        <v>59</v>
      </c>
      <c r="E1538" s="40" t="s">
        <v>4109</v>
      </c>
    </row>
    <row r="1539" spans="1:5" ht="38.25">
      <c r="A1539" t="s">
        <v>60</v>
      </c>
      <c r="E1539" s="39" t="s">
        <v>142</v>
      </c>
    </row>
    <row r="1540" spans="1:16" ht="12.75">
      <c r="A1540" t="s">
        <v>52</v>
      </c>
      <c s="34" t="s">
        <v>130</v>
      </c>
      <c s="34" t="s">
        <v>4121</v>
      </c>
      <c s="35" t="s">
        <v>5</v>
      </c>
      <c s="6" t="s">
        <v>4122</v>
      </c>
      <c s="36" t="s">
        <v>85</v>
      </c>
      <c s="37">
        <v>15</v>
      </c>
      <c s="36">
        <v>0</v>
      </c>
      <c s="36">
        <f>ROUND(G1540*H1540,6)</f>
      </c>
      <c r="L1540" s="38">
        <v>0</v>
      </c>
      <c s="32">
        <f>ROUND(ROUND(L1540,2)*ROUND(G1540,3),2)</f>
      </c>
      <c s="36" t="s">
        <v>350</v>
      </c>
      <c>
        <f>(M1540*21)/100</f>
      </c>
      <c t="s">
        <v>27</v>
      </c>
    </row>
    <row r="1541" spans="1:5" ht="12.75">
      <c r="A1541" s="35" t="s">
        <v>58</v>
      </c>
      <c r="E1541" s="39" t="s">
        <v>5</v>
      </c>
    </row>
    <row r="1542" spans="1:5" ht="12.75">
      <c r="A1542" s="35" t="s">
        <v>59</v>
      </c>
      <c r="E1542" s="40" t="s">
        <v>4109</v>
      </c>
    </row>
    <row r="1543" spans="1:5" ht="38.25">
      <c r="A1543" t="s">
        <v>60</v>
      </c>
      <c r="E1543" s="39" t="s">
        <v>142</v>
      </c>
    </row>
    <row r="1544" spans="1:13" ht="12.75">
      <c r="A1544" t="s">
        <v>49</v>
      </c>
      <c r="C1544" s="31" t="s">
        <v>1278</v>
      </c>
      <c r="E1544" s="33" t="s">
        <v>1279</v>
      </c>
      <c r="J1544" s="32">
        <f>0</f>
      </c>
      <c s="32">
        <f>0</f>
      </c>
      <c s="32">
        <f>0+L1545+L1549+L1553+L1557+L1561+L1565+L1569+L1573+L1577+L1581+L1585+L1589+L1593+L1597+L1601+L1605+L1609+L1613+L1617+L1621+L1625+L1629</f>
      </c>
      <c s="32">
        <f>0+M1545+M1549+M1553+M1557+M1561+M1565+M1569+M1573+M1577+M1581+M1585+M1589+M1593+M1597+M1601+M1605+M1609+M1613+M1617+M1621+M1625+M1629</f>
      </c>
    </row>
    <row r="1545" spans="1:16" ht="12.75">
      <c r="A1545" t="s">
        <v>52</v>
      </c>
      <c s="34" t="s">
        <v>134</v>
      </c>
      <c s="34" t="s">
        <v>4123</v>
      </c>
      <c s="35" t="s">
        <v>5</v>
      </c>
      <c s="6" t="s">
        <v>4124</v>
      </c>
      <c s="36" t="s">
        <v>85</v>
      </c>
      <c s="37">
        <v>183</v>
      </c>
      <c s="36">
        <v>0</v>
      </c>
      <c s="36">
        <f>ROUND(G1545*H1545,6)</f>
      </c>
      <c r="L1545" s="38">
        <v>0</v>
      </c>
      <c s="32">
        <f>ROUND(ROUND(L1545,2)*ROUND(G1545,3),2)</f>
      </c>
      <c s="36" t="s">
        <v>350</v>
      </c>
      <c>
        <f>(M1545*21)/100</f>
      </c>
      <c t="s">
        <v>27</v>
      </c>
    </row>
    <row r="1546" spans="1:5" ht="12.75">
      <c r="A1546" s="35" t="s">
        <v>58</v>
      </c>
      <c r="E1546" s="39" t="s">
        <v>5</v>
      </c>
    </row>
    <row r="1547" spans="1:5" ht="12.75">
      <c r="A1547" s="35" t="s">
        <v>59</v>
      </c>
      <c r="E1547" s="40" t="s">
        <v>4109</v>
      </c>
    </row>
    <row r="1548" spans="1:5" ht="38.25">
      <c r="A1548" t="s">
        <v>60</v>
      </c>
      <c r="E1548" s="39" t="s">
        <v>4125</v>
      </c>
    </row>
    <row r="1549" spans="1:16" ht="12.75">
      <c r="A1549" t="s">
        <v>52</v>
      </c>
      <c s="34" t="s">
        <v>138</v>
      </c>
      <c s="34" t="s">
        <v>4126</v>
      </c>
      <c s="35" t="s">
        <v>5</v>
      </c>
      <c s="6" t="s">
        <v>4127</v>
      </c>
      <c s="36" t="s">
        <v>85</v>
      </c>
      <c s="37">
        <v>109</v>
      </c>
      <c s="36">
        <v>0</v>
      </c>
      <c s="36">
        <f>ROUND(G1549*H1549,6)</f>
      </c>
      <c r="L1549" s="38">
        <v>0</v>
      </c>
      <c s="32">
        <f>ROUND(ROUND(L1549,2)*ROUND(G1549,3),2)</f>
      </c>
      <c s="36" t="s">
        <v>350</v>
      </c>
      <c>
        <f>(M1549*21)/100</f>
      </c>
      <c t="s">
        <v>27</v>
      </c>
    </row>
    <row r="1550" spans="1:5" ht="12.75">
      <c r="A1550" s="35" t="s">
        <v>58</v>
      </c>
      <c r="E1550" s="39" t="s">
        <v>5</v>
      </c>
    </row>
    <row r="1551" spans="1:5" ht="12.75">
      <c r="A1551" s="35" t="s">
        <v>59</v>
      </c>
      <c r="E1551" s="40" t="s">
        <v>4109</v>
      </c>
    </row>
    <row r="1552" spans="1:5" ht="38.25">
      <c r="A1552" t="s">
        <v>60</v>
      </c>
      <c r="E1552" s="39" t="s">
        <v>4125</v>
      </c>
    </row>
    <row r="1553" spans="1:16" ht="12.75">
      <c r="A1553" t="s">
        <v>52</v>
      </c>
      <c s="34" t="s">
        <v>143</v>
      </c>
      <c s="34" t="s">
        <v>4128</v>
      </c>
      <c s="35" t="s">
        <v>5</v>
      </c>
      <c s="6" t="s">
        <v>4129</v>
      </c>
      <c s="36" t="s">
        <v>85</v>
      </c>
      <c s="37">
        <v>28</v>
      </c>
      <c s="36">
        <v>0</v>
      </c>
      <c s="36">
        <f>ROUND(G1553*H1553,6)</f>
      </c>
      <c r="L1553" s="38">
        <v>0</v>
      </c>
      <c s="32">
        <f>ROUND(ROUND(L1553,2)*ROUND(G1553,3),2)</f>
      </c>
      <c s="36" t="s">
        <v>350</v>
      </c>
      <c>
        <f>(M1553*21)/100</f>
      </c>
      <c t="s">
        <v>27</v>
      </c>
    </row>
    <row r="1554" spans="1:5" ht="12.75">
      <c r="A1554" s="35" t="s">
        <v>58</v>
      </c>
      <c r="E1554" s="39" t="s">
        <v>5</v>
      </c>
    </row>
    <row r="1555" spans="1:5" ht="12.75">
      <c r="A1555" s="35" t="s">
        <v>59</v>
      </c>
      <c r="E1555" s="40" t="s">
        <v>4109</v>
      </c>
    </row>
    <row r="1556" spans="1:5" ht="25.5">
      <c r="A1556" t="s">
        <v>60</v>
      </c>
      <c r="E1556" s="39" t="s">
        <v>4130</v>
      </c>
    </row>
    <row r="1557" spans="1:16" ht="12.75">
      <c r="A1557" t="s">
        <v>52</v>
      </c>
      <c s="34" t="s">
        <v>147</v>
      </c>
      <c s="34" t="s">
        <v>4131</v>
      </c>
      <c s="35" t="s">
        <v>5</v>
      </c>
      <c s="6" t="s">
        <v>4132</v>
      </c>
      <c s="36" t="s">
        <v>85</v>
      </c>
      <c s="37">
        <v>138</v>
      </c>
      <c s="36">
        <v>0</v>
      </c>
      <c s="36">
        <f>ROUND(G1557*H1557,6)</f>
      </c>
      <c r="L1557" s="38">
        <v>0</v>
      </c>
      <c s="32">
        <f>ROUND(ROUND(L1557,2)*ROUND(G1557,3),2)</f>
      </c>
      <c s="36" t="s">
        <v>350</v>
      </c>
      <c>
        <f>(M1557*21)/100</f>
      </c>
      <c t="s">
        <v>27</v>
      </c>
    </row>
    <row r="1558" spans="1:5" ht="12.75">
      <c r="A1558" s="35" t="s">
        <v>58</v>
      </c>
      <c r="E1558" s="39" t="s">
        <v>5</v>
      </c>
    </row>
    <row r="1559" spans="1:5" ht="12.75">
      <c r="A1559" s="35" t="s">
        <v>59</v>
      </c>
      <c r="E1559" s="40" t="s">
        <v>4109</v>
      </c>
    </row>
    <row r="1560" spans="1:5" ht="25.5">
      <c r="A1560" t="s">
        <v>60</v>
      </c>
      <c r="E1560" s="39" t="s">
        <v>4130</v>
      </c>
    </row>
    <row r="1561" spans="1:16" ht="25.5">
      <c r="A1561" t="s">
        <v>52</v>
      </c>
      <c s="34" t="s">
        <v>151</v>
      </c>
      <c s="34" t="s">
        <v>4133</v>
      </c>
      <c s="35" t="s">
        <v>5</v>
      </c>
      <c s="6" t="s">
        <v>4134</v>
      </c>
      <c s="36" t="s">
        <v>85</v>
      </c>
      <c s="37">
        <v>7</v>
      </c>
      <c s="36">
        <v>0</v>
      </c>
      <c s="36">
        <f>ROUND(G1561*H1561,6)</f>
      </c>
      <c r="L1561" s="38">
        <v>0</v>
      </c>
      <c s="32">
        <f>ROUND(ROUND(L1561,2)*ROUND(G1561,3),2)</f>
      </c>
      <c s="36" t="s">
        <v>350</v>
      </c>
      <c>
        <f>(M1561*21)/100</f>
      </c>
      <c t="s">
        <v>27</v>
      </c>
    </row>
    <row r="1562" spans="1:5" ht="12.75">
      <c r="A1562" s="35" t="s">
        <v>58</v>
      </c>
      <c r="E1562" s="39" t="s">
        <v>5</v>
      </c>
    </row>
    <row r="1563" spans="1:5" ht="12.75">
      <c r="A1563" s="35" t="s">
        <v>59</v>
      </c>
      <c r="E1563" s="40" t="s">
        <v>4109</v>
      </c>
    </row>
    <row r="1564" spans="1:5" ht="25.5">
      <c r="A1564" t="s">
        <v>60</v>
      </c>
      <c r="E1564" s="39" t="s">
        <v>4130</v>
      </c>
    </row>
    <row r="1565" spans="1:16" ht="12.75">
      <c r="A1565" t="s">
        <v>52</v>
      </c>
      <c s="34" t="s">
        <v>155</v>
      </c>
      <c s="34" t="s">
        <v>4135</v>
      </c>
      <c s="35" t="s">
        <v>5</v>
      </c>
      <c s="6" t="s">
        <v>4136</v>
      </c>
      <c s="36" t="s">
        <v>85</v>
      </c>
      <c s="37">
        <v>44</v>
      </c>
      <c s="36">
        <v>0</v>
      </c>
      <c s="36">
        <f>ROUND(G1565*H1565,6)</f>
      </c>
      <c r="L1565" s="38">
        <v>0</v>
      </c>
      <c s="32">
        <f>ROUND(ROUND(L1565,2)*ROUND(G1565,3),2)</f>
      </c>
      <c s="36" t="s">
        <v>350</v>
      </c>
      <c>
        <f>(M1565*21)/100</f>
      </c>
      <c t="s">
        <v>27</v>
      </c>
    </row>
    <row r="1566" spans="1:5" ht="12.75">
      <c r="A1566" s="35" t="s">
        <v>58</v>
      </c>
      <c r="E1566" s="39" t="s">
        <v>5</v>
      </c>
    </row>
    <row r="1567" spans="1:5" ht="12.75">
      <c r="A1567" s="35" t="s">
        <v>59</v>
      </c>
      <c r="E1567" s="40" t="s">
        <v>4109</v>
      </c>
    </row>
    <row r="1568" spans="1:5" ht="38.25">
      <c r="A1568" t="s">
        <v>60</v>
      </c>
      <c r="E1568" s="39" t="s">
        <v>4137</v>
      </c>
    </row>
    <row r="1569" spans="1:16" ht="12.75">
      <c r="A1569" t="s">
        <v>52</v>
      </c>
      <c s="34" t="s">
        <v>77</v>
      </c>
      <c s="34" t="s">
        <v>4138</v>
      </c>
      <c s="35" t="s">
        <v>5</v>
      </c>
      <c s="6" t="s">
        <v>4139</v>
      </c>
      <c s="36" t="s">
        <v>85</v>
      </c>
      <c s="37">
        <v>58</v>
      </c>
      <c s="36">
        <v>0</v>
      </c>
      <c s="36">
        <f>ROUND(G1569*H1569,6)</f>
      </c>
      <c r="L1569" s="38">
        <v>0</v>
      </c>
      <c s="32">
        <f>ROUND(ROUND(L1569,2)*ROUND(G1569,3),2)</f>
      </c>
      <c s="36" t="s">
        <v>350</v>
      </c>
      <c>
        <f>(M1569*21)/100</f>
      </c>
      <c t="s">
        <v>27</v>
      </c>
    </row>
    <row r="1570" spans="1:5" ht="12.75">
      <c r="A1570" s="35" t="s">
        <v>58</v>
      </c>
      <c r="E1570" s="39" t="s">
        <v>5</v>
      </c>
    </row>
    <row r="1571" spans="1:5" ht="12.75">
      <c r="A1571" s="35" t="s">
        <v>59</v>
      </c>
      <c r="E1571" s="40" t="s">
        <v>4109</v>
      </c>
    </row>
    <row r="1572" spans="1:5" ht="38.25">
      <c r="A1572" t="s">
        <v>60</v>
      </c>
      <c r="E1572" s="39" t="s">
        <v>4137</v>
      </c>
    </row>
    <row r="1573" spans="1:16" ht="25.5">
      <c r="A1573" t="s">
        <v>52</v>
      </c>
      <c s="34" t="s">
        <v>82</v>
      </c>
      <c s="34" t="s">
        <v>4140</v>
      </c>
      <c s="35" t="s">
        <v>5</v>
      </c>
      <c s="6" t="s">
        <v>4141</v>
      </c>
      <c s="36" t="s">
        <v>85</v>
      </c>
      <c s="37">
        <v>31</v>
      </c>
      <c s="36">
        <v>0</v>
      </c>
      <c s="36">
        <f>ROUND(G1573*H1573,6)</f>
      </c>
      <c r="L1573" s="38">
        <v>0</v>
      </c>
      <c s="32">
        <f>ROUND(ROUND(L1573,2)*ROUND(G1573,3),2)</f>
      </c>
      <c s="36" t="s">
        <v>350</v>
      </c>
      <c>
        <f>(M1573*21)/100</f>
      </c>
      <c t="s">
        <v>27</v>
      </c>
    </row>
    <row r="1574" spans="1:5" ht="12.75">
      <c r="A1574" s="35" t="s">
        <v>58</v>
      </c>
      <c r="E1574" s="39" t="s">
        <v>5</v>
      </c>
    </row>
    <row r="1575" spans="1:5" ht="12.75">
      <c r="A1575" s="35" t="s">
        <v>59</v>
      </c>
      <c r="E1575" s="40" t="s">
        <v>4109</v>
      </c>
    </row>
    <row r="1576" spans="1:5" ht="38.25">
      <c r="A1576" t="s">
        <v>60</v>
      </c>
      <c r="E1576" s="39" t="s">
        <v>4137</v>
      </c>
    </row>
    <row r="1577" spans="1:16" ht="12.75">
      <c r="A1577" t="s">
        <v>52</v>
      </c>
      <c s="34" t="s">
        <v>87</v>
      </c>
      <c s="34" t="s">
        <v>78</v>
      </c>
      <c s="35" t="s">
        <v>5</v>
      </c>
      <c s="6" t="s">
        <v>79</v>
      </c>
      <c s="36" t="s">
        <v>80</v>
      </c>
      <c s="37">
        <v>208</v>
      </c>
      <c s="36">
        <v>0</v>
      </c>
      <c s="36">
        <f>ROUND(G1577*H1577,6)</f>
      </c>
      <c r="L1577" s="38">
        <v>0</v>
      </c>
      <c s="32">
        <f>ROUND(ROUND(L1577,2)*ROUND(G1577,3),2)</f>
      </c>
      <c s="36" t="s">
        <v>350</v>
      </c>
      <c>
        <f>(M1577*21)/100</f>
      </c>
      <c t="s">
        <v>27</v>
      </c>
    </row>
    <row r="1578" spans="1:5" ht="12.75">
      <c r="A1578" s="35" t="s">
        <v>58</v>
      </c>
      <c r="E1578" s="39" t="s">
        <v>5</v>
      </c>
    </row>
    <row r="1579" spans="1:5" ht="12.75">
      <c r="A1579" s="35" t="s">
        <v>59</v>
      </c>
      <c r="E1579" s="40" t="s">
        <v>4109</v>
      </c>
    </row>
    <row r="1580" spans="1:5" ht="51">
      <c r="A1580" t="s">
        <v>60</v>
      </c>
      <c r="E1580" s="39" t="s">
        <v>1994</v>
      </c>
    </row>
    <row r="1581" spans="1:16" ht="12.75">
      <c r="A1581" t="s">
        <v>52</v>
      </c>
      <c s="34" t="s">
        <v>91</v>
      </c>
      <c s="34" t="s">
        <v>1283</v>
      </c>
      <c s="35" t="s">
        <v>5</v>
      </c>
      <c s="6" t="s">
        <v>1284</v>
      </c>
      <c s="36" t="s">
        <v>85</v>
      </c>
      <c s="37">
        <v>2</v>
      </c>
      <c s="36">
        <v>0</v>
      </c>
      <c s="36">
        <f>ROUND(G1581*H1581,6)</f>
      </c>
      <c r="L1581" s="38">
        <v>0</v>
      </c>
      <c s="32">
        <f>ROUND(ROUND(L1581,2)*ROUND(G1581,3),2)</f>
      </c>
      <c s="36" t="s">
        <v>350</v>
      </c>
      <c>
        <f>(M1581*21)/100</f>
      </c>
      <c t="s">
        <v>27</v>
      </c>
    </row>
    <row r="1582" spans="1:5" ht="12.75">
      <c r="A1582" s="35" t="s">
        <v>58</v>
      </c>
      <c r="E1582" s="39" t="s">
        <v>5</v>
      </c>
    </row>
    <row r="1583" spans="1:5" ht="12.75">
      <c r="A1583" s="35" t="s">
        <v>59</v>
      </c>
      <c r="E1583" s="40" t="s">
        <v>4109</v>
      </c>
    </row>
    <row r="1584" spans="1:5" ht="38.25">
      <c r="A1584" t="s">
        <v>60</v>
      </c>
      <c r="E1584" s="39" t="s">
        <v>1285</v>
      </c>
    </row>
    <row r="1585" spans="1:16" ht="12.75">
      <c r="A1585" t="s">
        <v>52</v>
      </c>
      <c s="34" t="s">
        <v>96</v>
      </c>
      <c s="34" t="s">
        <v>83</v>
      </c>
      <c s="35" t="s">
        <v>5</v>
      </c>
      <c s="6" t="s">
        <v>84</v>
      </c>
      <c s="36" t="s">
        <v>85</v>
      </c>
      <c s="37">
        <v>4</v>
      </c>
      <c s="36">
        <v>0</v>
      </c>
      <c s="36">
        <f>ROUND(G1585*H1585,6)</f>
      </c>
      <c r="L1585" s="38">
        <v>0</v>
      </c>
      <c s="32">
        <f>ROUND(ROUND(L1585,2)*ROUND(G1585,3),2)</f>
      </c>
      <c s="36" t="s">
        <v>350</v>
      </c>
      <c>
        <f>(M1585*21)/100</f>
      </c>
      <c t="s">
        <v>27</v>
      </c>
    </row>
    <row r="1586" spans="1:5" ht="12.75">
      <c r="A1586" s="35" t="s">
        <v>58</v>
      </c>
      <c r="E1586" s="39" t="s">
        <v>5</v>
      </c>
    </row>
    <row r="1587" spans="1:5" ht="12.75">
      <c r="A1587" s="35" t="s">
        <v>59</v>
      </c>
      <c r="E1587" s="40" t="s">
        <v>4109</v>
      </c>
    </row>
    <row r="1588" spans="1:5" ht="25.5">
      <c r="A1588" t="s">
        <v>60</v>
      </c>
      <c r="E1588" s="39" t="s">
        <v>4142</v>
      </c>
    </row>
    <row r="1589" spans="1:16" ht="12.75">
      <c r="A1589" t="s">
        <v>52</v>
      </c>
      <c s="34" t="s">
        <v>181</v>
      </c>
      <c s="34" t="s">
        <v>1289</v>
      </c>
      <c s="35" t="s">
        <v>5</v>
      </c>
      <c s="6" t="s">
        <v>1290</v>
      </c>
      <c s="36" t="s">
        <v>85</v>
      </c>
      <c s="37">
        <v>6</v>
      </c>
      <c s="36">
        <v>0</v>
      </c>
      <c s="36">
        <f>ROUND(G1589*H1589,6)</f>
      </c>
      <c r="L1589" s="38">
        <v>0</v>
      </c>
      <c s="32">
        <f>ROUND(ROUND(L1589,2)*ROUND(G1589,3),2)</f>
      </c>
      <c s="36" t="s">
        <v>350</v>
      </c>
      <c>
        <f>(M1589*21)/100</f>
      </c>
      <c t="s">
        <v>27</v>
      </c>
    </row>
    <row r="1590" spans="1:5" ht="12.75">
      <c r="A1590" s="35" t="s">
        <v>58</v>
      </c>
      <c r="E1590" s="39" t="s">
        <v>5</v>
      </c>
    </row>
    <row r="1591" spans="1:5" ht="12.75">
      <c r="A1591" s="35" t="s">
        <v>59</v>
      </c>
      <c r="E1591" s="40" t="s">
        <v>4109</v>
      </c>
    </row>
    <row r="1592" spans="1:5" ht="38.25">
      <c r="A1592" t="s">
        <v>60</v>
      </c>
      <c r="E1592" s="39" t="s">
        <v>1291</v>
      </c>
    </row>
    <row r="1593" spans="1:16" ht="25.5">
      <c r="A1593" t="s">
        <v>52</v>
      </c>
      <c s="34" t="s">
        <v>186</v>
      </c>
      <c s="34" t="s">
        <v>4143</v>
      </c>
      <c s="35" t="s">
        <v>5</v>
      </c>
      <c s="6" t="s">
        <v>4144</v>
      </c>
      <c s="36" t="s">
        <v>80</v>
      </c>
      <c s="37">
        <v>60</v>
      </c>
      <c s="36">
        <v>0</v>
      </c>
      <c s="36">
        <f>ROUND(G1593*H1593,6)</f>
      </c>
      <c r="L1593" s="38">
        <v>0</v>
      </c>
      <c s="32">
        <f>ROUND(ROUND(L1593,2)*ROUND(G1593,3),2)</f>
      </c>
      <c s="36" t="s">
        <v>350</v>
      </c>
      <c>
        <f>(M1593*21)/100</f>
      </c>
      <c t="s">
        <v>27</v>
      </c>
    </row>
    <row r="1594" spans="1:5" ht="12.75">
      <c r="A1594" s="35" t="s">
        <v>58</v>
      </c>
      <c r="E1594" s="39" t="s">
        <v>5</v>
      </c>
    </row>
    <row r="1595" spans="1:5" ht="12.75">
      <c r="A1595" s="35" t="s">
        <v>59</v>
      </c>
      <c r="E1595" s="40" t="s">
        <v>4109</v>
      </c>
    </row>
    <row r="1596" spans="1:5" ht="25.5">
      <c r="A1596" t="s">
        <v>60</v>
      </c>
      <c r="E1596" s="39" t="s">
        <v>4145</v>
      </c>
    </row>
    <row r="1597" spans="1:16" ht="25.5">
      <c r="A1597" t="s">
        <v>52</v>
      </c>
      <c s="34" t="s">
        <v>189</v>
      </c>
      <c s="34" t="s">
        <v>4146</v>
      </c>
      <c s="35" t="s">
        <v>5</v>
      </c>
      <c s="6" t="s">
        <v>4147</v>
      </c>
      <c s="36" t="s">
        <v>85</v>
      </c>
      <c s="37">
        <v>2</v>
      </c>
      <c s="36">
        <v>0</v>
      </c>
      <c s="36">
        <f>ROUND(G1597*H1597,6)</f>
      </c>
      <c r="L1597" s="38">
        <v>0</v>
      </c>
      <c s="32">
        <f>ROUND(ROUND(L1597,2)*ROUND(G1597,3),2)</f>
      </c>
      <c s="36" t="s">
        <v>350</v>
      </c>
      <c>
        <f>(M1597*21)/100</f>
      </c>
      <c t="s">
        <v>27</v>
      </c>
    </row>
    <row r="1598" spans="1:5" ht="12.75">
      <c r="A1598" s="35" t="s">
        <v>58</v>
      </c>
      <c r="E1598" s="39" t="s">
        <v>5</v>
      </c>
    </row>
    <row r="1599" spans="1:5" ht="12.75">
      <c r="A1599" s="35" t="s">
        <v>59</v>
      </c>
      <c r="E1599" s="40" t="s">
        <v>4109</v>
      </c>
    </row>
    <row r="1600" spans="1:5" ht="25.5">
      <c r="A1600" t="s">
        <v>60</v>
      </c>
      <c r="E1600" s="39" t="s">
        <v>4148</v>
      </c>
    </row>
    <row r="1601" spans="1:16" ht="25.5">
      <c r="A1601" t="s">
        <v>52</v>
      </c>
      <c s="34" t="s">
        <v>193</v>
      </c>
      <c s="34" t="s">
        <v>4149</v>
      </c>
      <c s="35" t="s">
        <v>5</v>
      </c>
      <c s="6" t="s">
        <v>4150</v>
      </c>
      <c s="36" t="s">
        <v>85</v>
      </c>
      <c s="37">
        <v>3</v>
      </c>
      <c s="36">
        <v>0</v>
      </c>
      <c s="36">
        <f>ROUND(G1601*H1601,6)</f>
      </c>
      <c r="L1601" s="38">
        <v>0</v>
      </c>
      <c s="32">
        <f>ROUND(ROUND(L1601,2)*ROUND(G1601,3),2)</f>
      </c>
      <c s="36" t="s">
        <v>350</v>
      </c>
      <c>
        <f>(M1601*21)/100</f>
      </c>
      <c t="s">
        <v>27</v>
      </c>
    </row>
    <row r="1602" spans="1:5" ht="12.75">
      <c r="A1602" s="35" t="s">
        <v>58</v>
      </c>
      <c r="E1602" s="39" t="s">
        <v>5</v>
      </c>
    </row>
    <row r="1603" spans="1:5" ht="12.75">
      <c r="A1603" s="35" t="s">
        <v>59</v>
      </c>
      <c r="E1603" s="40" t="s">
        <v>4109</v>
      </c>
    </row>
    <row r="1604" spans="1:5" ht="25.5">
      <c r="A1604" t="s">
        <v>60</v>
      </c>
      <c r="E1604" s="39" t="s">
        <v>4148</v>
      </c>
    </row>
    <row r="1605" spans="1:16" ht="12.75">
      <c r="A1605" t="s">
        <v>52</v>
      </c>
      <c s="34" t="s">
        <v>263</v>
      </c>
      <c s="34" t="s">
        <v>4151</v>
      </c>
      <c s="35" t="s">
        <v>5</v>
      </c>
      <c s="6" t="s">
        <v>4152</v>
      </c>
      <c s="36" t="s">
        <v>85</v>
      </c>
      <c s="37">
        <v>10</v>
      </c>
      <c s="36">
        <v>0</v>
      </c>
      <c s="36">
        <f>ROUND(G1605*H1605,6)</f>
      </c>
      <c r="L1605" s="38">
        <v>0</v>
      </c>
      <c s="32">
        <f>ROUND(ROUND(L1605,2)*ROUND(G1605,3),2)</f>
      </c>
      <c s="36" t="s">
        <v>350</v>
      </c>
      <c>
        <f>(M1605*21)/100</f>
      </c>
      <c t="s">
        <v>27</v>
      </c>
    </row>
    <row r="1606" spans="1:5" ht="12.75">
      <c r="A1606" s="35" t="s">
        <v>58</v>
      </c>
      <c r="E1606" s="39" t="s">
        <v>5</v>
      </c>
    </row>
    <row r="1607" spans="1:5" ht="12.75">
      <c r="A1607" s="35" t="s">
        <v>59</v>
      </c>
      <c r="E1607" s="40" t="s">
        <v>4109</v>
      </c>
    </row>
    <row r="1608" spans="1:5" ht="25.5">
      <c r="A1608" t="s">
        <v>60</v>
      </c>
      <c r="E1608" s="39" t="s">
        <v>4130</v>
      </c>
    </row>
    <row r="1609" spans="1:16" ht="12.75">
      <c r="A1609" t="s">
        <v>52</v>
      </c>
      <c s="34" t="s">
        <v>267</v>
      </c>
      <c s="34" t="s">
        <v>4153</v>
      </c>
      <c s="35" t="s">
        <v>5</v>
      </c>
      <c s="6" t="s">
        <v>4154</v>
      </c>
      <c s="36" t="s">
        <v>85</v>
      </c>
      <c s="37">
        <v>8</v>
      </c>
      <c s="36">
        <v>0</v>
      </c>
      <c s="36">
        <f>ROUND(G1609*H1609,6)</f>
      </c>
      <c r="L1609" s="38">
        <v>0</v>
      </c>
      <c s="32">
        <f>ROUND(ROUND(L1609,2)*ROUND(G1609,3),2)</f>
      </c>
      <c s="36" t="s">
        <v>350</v>
      </c>
      <c>
        <f>(M1609*21)/100</f>
      </c>
      <c t="s">
        <v>27</v>
      </c>
    </row>
    <row r="1610" spans="1:5" ht="12.75">
      <c r="A1610" s="35" t="s">
        <v>58</v>
      </c>
      <c r="E1610" s="39" t="s">
        <v>5</v>
      </c>
    </row>
    <row r="1611" spans="1:5" ht="12.75">
      <c r="A1611" s="35" t="s">
        <v>59</v>
      </c>
      <c r="E1611" s="40" t="s">
        <v>4109</v>
      </c>
    </row>
    <row r="1612" spans="1:5" ht="25.5">
      <c r="A1612" t="s">
        <v>60</v>
      </c>
      <c r="E1612" s="39" t="s">
        <v>4155</v>
      </c>
    </row>
    <row r="1613" spans="1:16" ht="12.75">
      <c r="A1613" t="s">
        <v>52</v>
      </c>
      <c s="34" t="s">
        <v>271</v>
      </c>
      <c s="34" t="s">
        <v>4156</v>
      </c>
      <c s="35" t="s">
        <v>5</v>
      </c>
      <c s="6" t="s">
        <v>4157</v>
      </c>
      <c s="36" t="s">
        <v>85</v>
      </c>
      <c s="37">
        <v>6</v>
      </c>
      <c s="36">
        <v>0</v>
      </c>
      <c s="36">
        <f>ROUND(G1613*H1613,6)</f>
      </c>
      <c r="L1613" s="38">
        <v>0</v>
      </c>
      <c s="32">
        <f>ROUND(ROUND(L1613,2)*ROUND(G1613,3),2)</f>
      </c>
      <c s="36" t="s">
        <v>350</v>
      </c>
      <c>
        <f>(M1613*21)/100</f>
      </c>
      <c t="s">
        <v>27</v>
      </c>
    </row>
    <row r="1614" spans="1:5" ht="12.75">
      <c r="A1614" s="35" t="s">
        <v>58</v>
      </c>
      <c r="E1614" s="39" t="s">
        <v>5</v>
      </c>
    </row>
    <row r="1615" spans="1:5" ht="12.75">
      <c r="A1615" s="35" t="s">
        <v>59</v>
      </c>
      <c r="E1615" s="40" t="s">
        <v>4109</v>
      </c>
    </row>
    <row r="1616" spans="1:5" ht="25.5">
      <c r="A1616" t="s">
        <v>60</v>
      </c>
      <c r="E1616" s="39" t="s">
        <v>4142</v>
      </c>
    </row>
    <row r="1617" spans="1:16" ht="12.75">
      <c r="A1617" t="s">
        <v>52</v>
      </c>
      <c s="34" t="s">
        <v>275</v>
      </c>
      <c s="34" t="s">
        <v>4158</v>
      </c>
      <c s="35" t="s">
        <v>5</v>
      </c>
      <c s="6" t="s">
        <v>4159</v>
      </c>
      <c s="36" t="s">
        <v>85</v>
      </c>
      <c s="37">
        <v>5</v>
      </c>
      <c s="36">
        <v>0</v>
      </c>
      <c s="36">
        <f>ROUND(G1617*H1617,6)</f>
      </c>
      <c r="L1617" s="38">
        <v>0</v>
      </c>
      <c s="32">
        <f>ROUND(ROUND(L1617,2)*ROUND(G1617,3),2)</f>
      </c>
      <c s="36" t="s">
        <v>350</v>
      </c>
      <c>
        <f>(M1617*21)/100</f>
      </c>
      <c t="s">
        <v>27</v>
      </c>
    </row>
    <row r="1618" spans="1:5" ht="12.75">
      <c r="A1618" s="35" t="s">
        <v>58</v>
      </c>
      <c r="E1618" s="39" t="s">
        <v>5</v>
      </c>
    </row>
    <row r="1619" spans="1:5" ht="12.75">
      <c r="A1619" s="35" t="s">
        <v>59</v>
      </c>
      <c r="E1619" s="40" t="s">
        <v>4109</v>
      </c>
    </row>
    <row r="1620" spans="1:5" ht="38.25">
      <c r="A1620" t="s">
        <v>60</v>
      </c>
      <c r="E1620" s="39" t="s">
        <v>4160</v>
      </c>
    </row>
    <row r="1621" spans="1:16" ht="12.75">
      <c r="A1621" t="s">
        <v>52</v>
      </c>
      <c s="34" t="s">
        <v>279</v>
      </c>
      <c s="34" t="s">
        <v>4161</v>
      </c>
      <c s="35" t="s">
        <v>5</v>
      </c>
      <c s="6" t="s">
        <v>4162</v>
      </c>
      <c s="36" t="s">
        <v>85</v>
      </c>
      <c s="37">
        <v>5</v>
      </c>
      <c s="36">
        <v>0</v>
      </c>
      <c s="36">
        <f>ROUND(G1621*H1621,6)</f>
      </c>
      <c r="L1621" s="38">
        <v>0</v>
      </c>
      <c s="32">
        <f>ROUND(ROUND(L1621,2)*ROUND(G1621,3),2)</f>
      </c>
      <c s="36" t="s">
        <v>350</v>
      </c>
      <c>
        <f>(M1621*21)/100</f>
      </c>
      <c t="s">
        <v>27</v>
      </c>
    </row>
    <row r="1622" spans="1:5" ht="12.75">
      <c r="A1622" s="35" t="s">
        <v>58</v>
      </c>
      <c r="E1622" s="39" t="s">
        <v>5</v>
      </c>
    </row>
    <row r="1623" spans="1:5" ht="12.75">
      <c r="A1623" s="35" t="s">
        <v>59</v>
      </c>
      <c r="E1623" s="40" t="s">
        <v>4109</v>
      </c>
    </row>
    <row r="1624" spans="1:5" ht="38.25">
      <c r="A1624" t="s">
        <v>60</v>
      </c>
      <c r="E1624" s="39" t="s">
        <v>4163</v>
      </c>
    </row>
    <row r="1625" spans="1:16" ht="12.75">
      <c r="A1625" t="s">
        <v>52</v>
      </c>
      <c s="34" t="s">
        <v>283</v>
      </c>
      <c s="34" t="s">
        <v>4164</v>
      </c>
      <c s="35" t="s">
        <v>5</v>
      </c>
      <c s="6" t="s">
        <v>4165</v>
      </c>
      <c s="36" t="s">
        <v>85</v>
      </c>
      <c s="37">
        <v>5</v>
      </c>
      <c s="36">
        <v>0</v>
      </c>
      <c s="36">
        <f>ROUND(G1625*H1625,6)</f>
      </c>
      <c r="L1625" s="38">
        <v>0</v>
      </c>
      <c s="32">
        <f>ROUND(ROUND(L1625,2)*ROUND(G1625,3),2)</f>
      </c>
      <c s="36" t="s">
        <v>350</v>
      </c>
      <c>
        <f>(M1625*21)/100</f>
      </c>
      <c t="s">
        <v>27</v>
      </c>
    </row>
    <row r="1626" spans="1:5" ht="12.75">
      <c r="A1626" s="35" t="s">
        <v>58</v>
      </c>
      <c r="E1626" s="39" t="s">
        <v>5</v>
      </c>
    </row>
    <row r="1627" spans="1:5" ht="12.75">
      <c r="A1627" s="35" t="s">
        <v>59</v>
      </c>
      <c r="E1627" s="40" t="s">
        <v>4109</v>
      </c>
    </row>
    <row r="1628" spans="1:5" ht="38.25">
      <c r="A1628" t="s">
        <v>60</v>
      </c>
      <c r="E1628" s="39" t="s">
        <v>4166</v>
      </c>
    </row>
    <row r="1629" spans="1:16" ht="12.75">
      <c r="A1629" t="s">
        <v>52</v>
      </c>
      <c s="34" t="s">
        <v>287</v>
      </c>
      <c s="34" t="s">
        <v>4167</v>
      </c>
      <c s="35" t="s">
        <v>5</v>
      </c>
      <c s="6" t="s">
        <v>4168</v>
      </c>
      <c s="36" t="s">
        <v>85</v>
      </c>
      <c s="37">
        <v>5</v>
      </c>
      <c s="36">
        <v>0</v>
      </c>
      <c s="36">
        <f>ROUND(G1629*H1629,6)</f>
      </c>
      <c r="L1629" s="38">
        <v>0</v>
      </c>
      <c s="32">
        <f>ROUND(ROUND(L1629,2)*ROUND(G1629,3),2)</f>
      </c>
      <c s="36" t="s">
        <v>350</v>
      </c>
      <c>
        <f>(M1629*21)/100</f>
      </c>
      <c t="s">
        <v>27</v>
      </c>
    </row>
    <row r="1630" spans="1:5" ht="12.75">
      <c r="A1630" s="35" t="s">
        <v>58</v>
      </c>
      <c r="E1630" s="39" t="s">
        <v>5</v>
      </c>
    </row>
    <row r="1631" spans="1:5" ht="12.75">
      <c r="A1631" s="35" t="s">
        <v>59</v>
      </c>
      <c r="E1631" s="40" t="s">
        <v>4109</v>
      </c>
    </row>
    <row r="1632" spans="1:5" ht="38.25">
      <c r="A1632" t="s">
        <v>60</v>
      </c>
      <c r="E1632" s="39" t="s">
        <v>4169</v>
      </c>
    </row>
    <row r="1633" spans="1:13" ht="12.75">
      <c r="A1633" t="s">
        <v>49</v>
      </c>
      <c r="C1633" s="31" t="s">
        <v>1293</v>
      </c>
      <c r="E1633" s="33" t="s">
        <v>1294</v>
      </c>
      <c r="J1633" s="32">
        <f>0</f>
      </c>
      <c s="32">
        <f>0</f>
      </c>
      <c s="32">
        <f>0+L1634+L1638+L1642+L1646+L1650+L1654</f>
      </c>
      <c s="32">
        <f>0+M1634+M1638+M1642+M1646+M1650+M1654</f>
      </c>
    </row>
    <row r="1634" spans="1:16" ht="25.5">
      <c r="A1634" t="s">
        <v>52</v>
      </c>
      <c s="34" t="s">
        <v>196</v>
      </c>
      <c s="34" t="s">
        <v>1995</v>
      </c>
      <c s="35" t="s">
        <v>5</v>
      </c>
      <c s="6" t="s">
        <v>1996</v>
      </c>
      <c s="36" t="s">
        <v>80</v>
      </c>
      <c s="37">
        <v>135</v>
      </c>
      <c s="36">
        <v>0</v>
      </c>
      <c s="36">
        <f>ROUND(G1634*H1634,6)</f>
      </c>
      <c r="L1634" s="38">
        <v>0</v>
      </c>
      <c s="32">
        <f>ROUND(ROUND(L1634,2)*ROUND(G1634,3),2)</f>
      </c>
      <c s="36" t="s">
        <v>350</v>
      </c>
      <c>
        <f>(M1634*21)/100</f>
      </c>
      <c t="s">
        <v>27</v>
      </c>
    </row>
    <row r="1635" spans="1:5" ht="12.75">
      <c r="A1635" s="35" t="s">
        <v>58</v>
      </c>
      <c r="E1635" s="39" t="s">
        <v>5</v>
      </c>
    </row>
    <row r="1636" spans="1:5" ht="12.75">
      <c r="A1636" s="35" t="s">
        <v>59</v>
      </c>
      <c r="E1636" s="40" t="s">
        <v>4109</v>
      </c>
    </row>
    <row r="1637" spans="1:5" ht="38.25">
      <c r="A1637" t="s">
        <v>60</v>
      </c>
      <c r="E1637" s="39" t="s">
        <v>1295</v>
      </c>
    </row>
    <row r="1638" spans="1:16" ht="12.75">
      <c r="A1638" t="s">
        <v>52</v>
      </c>
      <c s="34" t="s">
        <v>200</v>
      </c>
      <c s="34" t="s">
        <v>97</v>
      </c>
      <c s="35" t="s">
        <v>5</v>
      </c>
      <c s="6" t="s">
        <v>98</v>
      </c>
      <c s="36" t="s">
        <v>80</v>
      </c>
      <c s="37">
        <v>2375</v>
      </c>
      <c s="36">
        <v>0</v>
      </c>
      <c s="36">
        <f>ROUND(G1638*H1638,6)</f>
      </c>
      <c r="L1638" s="38">
        <v>0</v>
      </c>
      <c s="32">
        <f>ROUND(ROUND(L1638,2)*ROUND(G1638,3),2)</f>
      </c>
      <c s="36" t="s">
        <v>350</v>
      </c>
      <c>
        <f>(M1638*21)/100</f>
      </c>
      <c t="s">
        <v>27</v>
      </c>
    </row>
    <row r="1639" spans="1:5" ht="12.75">
      <c r="A1639" s="35" t="s">
        <v>58</v>
      </c>
      <c r="E1639" s="39" t="s">
        <v>5</v>
      </c>
    </row>
    <row r="1640" spans="1:5" ht="12.75">
      <c r="A1640" s="35" t="s">
        <v>59</v>
      </c>
      <c r="E1640" s="40" t="s">
        <v>4109</v>
      </c>
    </row>
    <row r="1641" spans="1:5" ht="38.25">
      <c r="A1641" t="s">
        <v>60</v>
      </c>
      <c r="E1641" s="39" t="s">
        <v>1295</v>
      </c>
    </row>
    <row r="1642" spans="1:16" ht="12.75">
      <c r="A1642" t="s">
        <v>52</v>
      </c>
      <c s="34" t="s">
        <v>203</v>
      </c>
      <c s="34" t="s">
        <v>1298</v>
      </c>
      <c s="35" t="s">
        <v>5</v>
      </c>
      <c s="6" t="s">
        <v>1299</v>
      </c>
      <c s="36" t="s">
        <v>80</v>
      </c>
      <c s="37">
        <v>511</v>
      </c>
      <c s="36">
        <v>0</v>
      </c>
      <c s="36">
        <f>ROUND(G1642*H1642,6)</f>
      </c>
      <c r="L1642" s="38">
        <v>0</v>
      </c>
      <c s="32">
        <f>ROUND(ROUND(L1642,2)*ROUND(G1642,3),2)</f>
      </c>
      <c s="36" t="s">
        <v>350</v>
      </c>
      <c>
        <f>(M1642*21)/100</f>
      </c>
      <c t="s">
        <v>27</v>
      </c>
    </row>
    <row r="1643" spans="1:5" ht="12.75">
      <c r="A1643" s="35" t="s">
        <v>58</v>
      </c>
      <c r="E1643" s="39" t="s">
        <v>5</v>
      </c>
    </row>
    <row r="1644" spans="1:5" ht="12.75">
      <c r="A1644" s="35" t="s">
        <v>59</v>
      </c>
      <c r="E1644" s="40" t="s">
        <v>4109</v>
      </c>
    </row>
    <row r="1645" spans="1:5" ht="38.25">
      <c r="A1645" t="s">
        <v>60</v>
      </c>
      <c r="E1645" s="39" t="s">
        <v>1295</v>
      </c>
    </row>
    <row r="1646" spans="1:16" ht="25.5">
      <c r="A1646" t="s">
        <v>52</v>
      </c>
      <c s="34" t="s">
        <v>207</v>
      </c>
      <c s="34" t="s">
        <v>4170</v>
      </c>
      <c s="35" t="s">
        <v>5</v>
      </c>
      <c s="6" t="s">
        <v>4171</v>
      </c>
      <c s="36" t="s">
        <v>85</v>
      </c>
      <c s="37">
        <v>18</v>
      </c>
      <c s="36">
        <v>0</v>
      </c>
      <c s="36">
        <f>ROUND(G1646*H1646,6)</f>
      </c>
      <c r="L1646" s="38">
        <v>0</v>
      </c>
      <c s="32">
        <f>ROUND(ROUND(L1646,2)*ROUND(G1646,3),2)</f>
      </c>
      <c s="36" t="s">
        <v>350</v>
      </c>
      <c>
        <f>(M1646*21)/100</f>
      </c>
      <c t="s">
        <v>27</v>
      </c>
    </row>
    <row r="1647" spans="1:5" ht="12.75">
      <c r="A1647" s="35" t="s">
        <v>58</v>
      </c>
      <c r="E1647" s="39" t="s">
        <v>5</v>
      </c>
    </row>
    <row r="1648" spans="1:5" ht="12.75">
      <c r="A1648" s="35" t="s">
        <v>59</v>
      </c>
      <c r="E1648" s="40" t="s">
        <v>4109</v>
      </c>
    </row>
    <row r="1649" spans="1:5" ht="38.25">
      <c r="A1649" t="s">
        <v>60</v>
      </c>
      <c r="E1649" s="39" t="s">
        <v>1309</v>
      </c>
    </row>
    <row r="1650" spans="1:16" ht="25.5">
      <c r="A1650" t="s">
        <v>52</v>
      </c>
      <c s="34" t="s">
        <v>159</v>
      </c>
      <c s="34" t="s">
        <v>1122</v>
      </c>
      <c s="35" t="s">
        <v>5</v>
      </c>
      <c s="6" t="s">
        <v>1123</v>
      </c>
      <c s="36" t="s">
        <v>85</v>
      </c>
      <c s="37">
        <v>567</v>
      </c>
      <c s="36">
        <v>0</v>
      </c>
      <c s="36">
        <f>ROUND(G1650*H1650,6)</f>
      </c>
      <c r="L1650" s="38">
        <v>0</v>
      </c>
      <c s="32">
        <f>ROUND(ROUND(L1650,2)*ROUND(G1650,3),2)</f>
      </c>
      <c s="36" t="s">
        <v>350</v>
      </c>
      <c>
        <f>(M1650*21)/100</f>
      </c>
      <c t="s">
        <v>27</v>
      </c>
    </row>
    <row r="1651" spans="1:5" ht="12.75">
      <c r="A1651" s="35" t="s">
        <v>58</v>
      </c>
      <c r="E1651" s="39" t="s">
        <v>5</v>
      </c>
    </row>
    <row r="1652" spans="1:5" ht="12.75">
      <c r="A1652" s="35" t="s">
        <v>59</v>
      </c>
      <c r="E1652" s="40" t="s">
        <v>4109</v>
      </c>
    </row>
    <row r="1653" spans="1:5" ht="38.25">
      <c r="A1653" t="s">
        <v>60</v>
      </c>
      <c r="E1653" s="39" t="s">
        <v>1309</v>
      </c>
    </row>
    <row r="1654" spans="1:16" ht="25.5">
      <c r="A1654" t="s">
        <v>52</v>
      </c>
      <c s="34" t="s">
        <v>210</v>
      </c>
      <c s="34" t="s">
        <v>1310</v>
      </c>
      <c s="35" t="s">
        <v>5</v>
      </c>
      <c s="6" t="s">
        <v>1311</v>
      </c>
      <c s="36" t="s">
        <v>85</v>
      </c>
      <c s="37">
        <v>34</v>
      </c>
      <c s="36">
        <v>0</v>
      </c>
      <c s="36">
        <f>ROUND(G1654*H1654,6)</f>
      </c>
      <c r="L1654" s="38">
        <v>0</v>
      </c>
      <c s="32">
        <f>ROUND(ROUND(L1654,2)*ROUND(G1654,3),2)</f>
      </c>
      <c s="36" t="s">
        <v>350</v>
      </c>
      <c>
        <f>(M1654*21)/100</f>
      </c>
      <c t="s">
        <v>27</v>
      </c>
    </row>
    <row r="1655" spans="1:5" ht="12.75">
      <c r="A1655" s="35" t="s">
        <v>58</v>
      </c>
      <c r="E1655" s="39" t="s">
        <v>5</v>
      </c>
    </row>
    <row r="1656" spans="1:5" ht="12.75">
      <c r="A1656" s="35" t="s">
        <v>59</v>
      </c>
      <c r="E1656" s="40" t="s">
        <v>4109</v>
      </c>
    </row>
    <row r="1657" spans="1:5" ht="38.25">
      <c r="A1657" t="s">
        <v>60</v>
      </c>
      <c r="E1657" s="39" t="s">
        <v>1309</v>
      </c>
    </row>
    <row r="1658" spans="1:13" ht="12.75">
      <c r="A1658" t="s">
        <v>49</v>
      </c>
      <c r="C1658" s="31" t="s">
        <v>1321</v>
      </c>
      <c r="E1658" s="33" t="s">
        <v>1322</v>
      </c>
      <c r="J1658" s="32">
        <f>0</f>
      </c>
      <c s="32">
        <f>0</f>
      </c>
      <c s="32">
        <f>0+L1659</f>
      </c>
      <c s="32">
        <f>0+M1659</f>
      </c>
    </row>
    <row r="1659" spans="1:16" ht="25.5">
      <c r="A1659" t="s">
        <v>52</v>
      </c>
      <c s="34" t="s">
        <v>291</v>
      </c>
      <c s="34" t="s">
        <v>4172</v>
      </c>
      <c s="35" t="s">
        <v>5</v>
      </c>
      <c s="6" t="s">
        <v>4173</v>
      </c>
      <c s="36" t="s">
        <v>85</v>
      </c>
      <c s="37">
        <v>3</v>
      </c>
      <c s="36">
        <v>0</v>
      </c>
      <c s="36">
        <f>ROUND(G1659*H1659,6)</f>
      </c>
      <c r="L1659" s="38">
        <v>0</v>
      </c>
      <c s="32">
        <f>ROUND(ROUND(L1659,2)*ROUND(G1659,3),2)</f>
      </c>
      <c s="36" t="s">
        <v>350</v>
      </c>
      <c>
        <f>(M1659*21)/100</f>
      </c>
      <c t="s">
        <v>27</v>
      </c>
    </row>
    <row r="1660" spans="1:5" ht="12.75">
      <c r="A1660" s="35" t="s">
        <v>58</v>
      </c>
      <c r="E1660" s="39" t="s">
        <v>5</v>
      </c>
    </row>
    <row r="1661" spans="1:5" ht="12.75">
      <c r="A1661" s="35" t="s">
        <v>59</v>
      </c>
      <c r="E1661" s="40" t="s">
        <v>4109</v>
      </c>
    </row>
    <row r="1662" spans="1:5" ht="38.25">
      <c r="A1662" t="s">
        <v>60</v>
      </c>
      <c r="E1662" s="39" t="s">
        <v>4174</v>
      </c>
    </row>
    <row r="1663" spans="1:13" ht="12.75">
      <c r="A1663" t="s">
        <v>49</v>
      </c>
      <c r="C1663" s="31" t="s">
        <v>1328</v>
      </c>
      <c r="E1663" s="33" t="s">
        <v>1329</v>
      </c>
      <c r="J1663" s="32">
        <f>0</f>
      </c>
      <c s="32">
        <f>0</f>
      </c>
      <c s="32">
        <f>0+L1664+L1668+L1672+L1676+L1680+L1684+L1688+L1692+L1696+L1700</f>
      </c>
      <c s="32">
        <f>0+M1664+M1668+M1672+M1676+M1680+M1684+M1688+M1692+M1696+M1700</f>
      </c>
    </row>
    <row r="1664" spans="1:16" ht="12.75">
      <c r="A1664" t="s">
        <v>52</v>
      </c>
      <c s="34" t="s">
        <v>100</v>
      </c>
      <c s="34" t="s">
        <v>4175</v>
      </c>
      <c s="35" t="s">
        <v>5</v>
      </c>
      <c s="6" t="s">
        <v>4176</v>
      </c>
      <c s="36" t="s">
        <v>85</v>
      </c>
      <c s="37">
        <v>1</v>
      </c>
      <c s="36">
        <v>0</v>
      </c>
      <c s="36">
        <f>ROUND(G1664*H1664,6)</f>
      </c>
      <c r="L1664" s="38">
        <v>0</v>
      </c>
      <c s="32">
        <f>ROUND(ROUND(L1664,2)*ROUND(G1664,3),2)</f>
      </c>
      <c s="36" t="s">
        <v>350</v>
      </c>
      <c>
        <f>(M1664*21)/100</f>
      </c>
      <c t="s">
        <v>27</v>
      </c>
    </row>
    <row r="1665" spans="1:5" ht="12.75">
      <c r="A1665" s="35" t="s">
        <v>58</v>
      </c>
      <c r="E1665" s="39" t="s">
        <v>5</v>
      </c>
    </row>
    <row r="1666" spans="1:5" ht="12.75">
      <c r="A1666" s="35" t="s">
        <v>59</v>
      </c>
      <c r="E1666" s="40" t="s">
        <v>4109</v>
      </c>
    </row>
    <row r="1667" spans="1:5" ht="114.75">
      <c r="A1667" t="s">
        <v>60</v>
      </c>
      <c r="E1667" s="39" t="s">
        <v>4177</v>
      </c>
    </row>
    <row r="1668" spans="1:16" ht="12.75">
      <c r="A1668" t="s">
        <v>52</v>
      </c>
      <c s="34" t="s">
        <v>104</v>
      </c>
      <c s="34" t="s">
        <v>4178</v>
      </c>
      <c s="35" t="s">
        <v>5</v>
      </c>
      <c s="6" t="s">
        <v>4179</v>
      </c>
      <c s="36" t="s">
        <v>85</v>
      </c>
      <c s="37">
        <v>1</v>
      </c>
      <c s="36">
        <v>0</v>
      </c>
      <c s="36">
        <f>ROUND(G1668*H1668,6)</f>
      </c>
      <c r="L1668" s="38">
        <v>0</v>
      </c>
      <c s="32">
        <f>ROUND(ROUND(L1668,2)*ROUND(G1668,3),2)</f>
      </c>
      <c s="36" t="s">
        <v>350</v>
      </c>
      <c>
        <f>(M1668*21)/100</f>
      </c>
      <c t="s">
        <v>27</v>
      </c>
    </row>
    <row r="1669" spans="1:5" ht="12.75">
      <c r="A1669" s="35" t="s">
        <v>58</v>
      </c>
      <c r="E1669" s="39" t="s">
        <v>5</v>
      </c>
    </row>
    <row r="1670" spans="1:5" ht="12.75">
      <c r="A1670" s="35" t="s">
        <v>59</v>
      </c>
      <c r="E1670" s="40" t="s">
        <v>4109</v>
      </c>
    </row>
    <row r="1671" spans="1:5" ht="114.75">
      <c r="A1671" t="s">
        <v>60</v>
      </c>
      <c r="E1671" s="39" t="s">
        <v>4177</v>
      </c>
    </row>
    <row r="1672" spans="1:16" ht="12.75">
      <c r="A1672" t="s">
        <v>52</v>
      </c>
      <c s="34" t="s">
        <v>295</v>
      </c>
      <c s="34" t="s">
        <v>4180</v>
      </c>
      <c s="35" t="s">
        <v>5</v>
      </c>
      <c s="6" t="s">
        <v>4181</v>
      </c>
      <c s="36" t="s">
        <v>85</v>
      </c>
      <c s="37">
        <v>1</v>
      </c>
      <c s="36">
        <v>0</v>
      </c>
      <c s="36">
        <f>ROUND(G1672*H1672,6)</f>
      </c>
      <c r="L1672" s="38">
        <v>0</v>
      </c>
      <c s="32">
        <f>ROUND(ROUND(L1672,2)*ROUND(G1672,3),2)</f>
      </c>
      <c s="36" t="s">
        <v>350</v>
      </c>
      <c>
        <f>(M1672*21)/100</f>
      </c>
      <c t="s">
        <v>27</v>
      </c>
    </row>
    <row r="1673" spans="1:5" ht="12.75">
      <c r="A1673" s="35" t="s">
        <v>58</v>
      </c>
      <c r="E1673" s="39" t="s">
        <v>5</v>
      </c>
    </row>
    <row r="1674" spans="1:5" ht="12.75">
      <c r="A1674" s="35" t="s">
        <v>59</v>
      </c>
      <c r="E1674" s="40" t="s">
        <v>4109</v>
      </c>
    </row>
    <row r="1675" spans="1:5" ht="114.75">
      <c r="A1675" t="s">
        <v>60</v>
      </c>
      <c r="E1675" s="39" t="s">
        <v>4177</v>
      </c>
    </row>
    <row r="1676" spans="1:16" ht="12.75">
      <c r="A1676" t="s">
        <v>52</v>
      </c>
      <c s="34" t="s">
        <v>299</v>
      </c>
      <c s="34" t="s">
        <v>4182</v>
      </c>
      <c s="35" t="s">
        <v>5</v>
      </c>
      <c s="6" t="s">
        <v>4183</v>
      </c>
      <c s="36" t="s">
        <v>85</v>
      </c>
      <c s="37">
        <v>1</v>
      </c>
      <c s="36">
        <v>0</v>
      </c>
      <c s="36">
        <f>ROUND(G1676*H1676,6)</f>
      </c>
      <c r="L1676" s="38">
        <v>0</v>
      </c>
      <c s="32">
        <f>ROUND(ROUND(L1676,2)*ROUND(G1676,3),2)</f>
      </c>
      <c s="36" t="s">
        <v>350</v>
      </c>
      <c>
        <f>(M1676*21)/100</f>
      </c>
      <c t="s">
        <v>27</v>
      </c>
    </row>
    <row r="1677" spans="1:5" ht="12.75">
      <c r="A1677" s="35" t="s">
        <v>58</v>
      </c>
      <c r="E1677" s="39" t="s">
        <v>5</v>
      </c>
    </row>
    <row r="1678" spans="1:5" ht="12.75">
      <c r="A1678" s="35" t="s">
        <v>59</v>
      </c>
      <c r="E1678" s="40" t="s">
        <v>4109</v>
      </c>
    </row>
    <row r="1679" spans="1:5" ht="114.75">
      <c r="A1679" t="s">
        <v>60</v>
      </c>
      <c r="E1679" s="39" t="s">
        <v>4177</v>
      </c>
    </row>
    <row r="1680" spans="1:16" ht="12.75">
      <c r="A1680" t="s">
        <v>52</v>
      </c>
      <c s="34" t="s">
        <v>303</v>
      </c>
      <c s="34" t="s">
        <v>4184</v>
      </c>
      <c s="35" t="s">
        <v>5</v>
      </c>
      <c s="6" t="s">
        <v>4185</v>
      </c>
      <c s="36" t="s">
        <v>85</v>
      </c>
      <c s="37">
        <v>1</v>
      </c>
      <c s="36">
        <v>0</v>
      </c>
      <c s="36">
        <f>ROUND(G1680*H1680,6)</f>
      </c>
      <c r="L1680" s="38">
        <v>0</v>
      </c>
      <c s="32">
        <f>ROUND(ROUND(L1680,2)*ROUND(G1680,3),2)</f>
      </c>
      <c s="36" t="s">
        <v>350</v>
      </c>
      <c>
        <f>(M1680*21)/100</f>
      </c>
      <c t="s">
        <v>27</v>
      </c>
    </row>
    <row r="1681" spans="1:5" ht="12.75">
      <c r="A1681" s="35" t="s">
        <v>58</v>
      </c>
      <c r="E1681" s="39" t="s">
        <v>5</v>
      </c>
    </row>
    <row r="1682" spans="1:5" ht="12.75">
      <c r="A1682" s="35" t="s">
        <v>59</v>
      </c>
      <c r="E1682" s="40" t="s">
        <v>4109</v>
      </c>
    </row>
    <row r="1683" spans="1:5" ht="114.75">
      <c r="A1683" t="s">
        <v>60</v>
      </c>
      <c r="E1683" s="39" t="s">
        <v>4177</v>
      </c>
    </row>
    <row r="1684" spans="1:16" ht="12.75">
      <c r="A1684" t="s">
        <v>52</v>
      </c>
      <c s="34" t="s">
        <v>307</v>
      </c>
      <c s="34" t="s">
        <v>4186</v>
      </c>
      <c s="35" t="s">
        <v>5</v>
      </c>
      <c s="6" t="s">
        <v>4187</v>
      </c>
      <c s="36" t="s">
        <v>85</v>
      </c>
      <c s="37">
        <v>1</v>
      </c>
      <c s="36">
        <v>0</v>
      </c>
      <c s="36">
        <f>ROUND(G1684*H1684,6)</f>
      </c>
      <c r="L1684" s="38">
        <v>0</v>
      </c>
      <c s="32">
        <f>ROUND(ROUND(L1684,2)*ROUND(G1684,3),2)</f>
      </c>
      <c s="36" t="s">
        <v>350</v>
      </c>
      <c>
        <f>(M1684*21)/100</f>
      </c>
      <c t="s">
        <v>27</v>
      </c>
    </row>
    <row r="1685" spans="1:5" ht="12.75">
      <c r="A1685" s="35" t="s">
        <v>58</v>
      </c>
      <c r="E1685" s="39" t="s">
        <v>5</v>
      </c>
    </row>
    <row r="1686" spans="1:5" ht="12.75">
      <c r="A1686" s="35" t="s">
        <v>59</v>
      </c>
      <c r="E1686" s="40" t="s">
        <v>4109</v>
      </c>
    </row>
    <row r="1687" spans="1:5" ht="114.75">
      <c r="A1687" t="s">
        <v>60</v>
      </c>
      <c r="E1687" s="39" t="s">
        <v>4177</v>
      </c>
    </row>
    <row r="1688" spans="1:16" ht="12.75">
      <c r="A1688" t="s">
        <v>52</v>
      </c>
      <c s="34" t="s">
        <v>313</v>
      </c>
      <c s="34" t="s">
        <v>4188</v>
      </c>
      <c s="35" t="s">
        <v>5</v>
      </c>
      <c s="6" t="s">
        <v>4189</v>
      </c>
      <c s="36" t="s">
        <v>85</v>
      </c>
      <c s="37">
        <v>1</v>
      </c>
      <c s="36">
        <v>0</v>
      </c>
      <c s="36">
        <f>ROUND(G1688*H1688,6)</f>
      </c>
      <c r="L1688" s="38">
        <v>0</v>
      </c>
      <c s="32">
        <f>ROUND(ROUND(L1688,2)*ROUND(G1688,3),2)</f>
      </c>
      <c s="36" t="s">
        <v>350</v>
      </c>
      <c>
        <f>(M1688*21)/100</f>
      </c>
      <c t="s">
        <v>27</v>
      </c>
    </row>
    <row r="1689" spans="1:5" ht="12.75">
      <c r="A1689" s="35" t="s">
        <v>58</v>
      </c>
      <c r="E1689" s="39" t="s">
        <v>5</v>
      </c>
    </row>
    <row r="1690" spans="1:5" ht="12.75">
      <c r="A1690" s="35" t="s">
        <v>59</v>
      </c>
      <c r="E1690" s="40" t="s">
        <v>4109</v>
      </c>
    </row>
    <row r="1691" spans="1:5" ht="114.75">
      <c r="A1691" t="s">
        <v>60</v>
      </c>
      <c r="E1691" s="39" t="s">
        <v>4177</v>
      </c>
    </row>
    <row r="1692" spans="1:16" ht="12.75">
      <c r="A1692" t="s">
        <v>52</v>
      </c>
      <c s="34" t="s">
        <v>317</v>
      </c>
      <c s="34" t="s">
        <v>4190</v>
      </c>
      <c s="35" t="s">
        <v>5</v>
      </c>
      <c s="6" t="s">
        <v>4191</v>
      </c>
      <c s="36" t="s">
        <v>85</v>
      </c>
      <c s="37">
        <v>1</v>
      </c>
      <c s="36">
        <v>0</v>
      </c>
      <c s="36">
        <f>ROUND(G1692*H1692,6)</f>
      </c>
      <c r="L1692" s="38">
        <v>0</v>
      </c>
      <c s="32">
        <f>ROUND(ROUND(L1692,2)*ROUND(G1692,3),2)</f>
      </c>
      <c s="36" t="s">
        <v>350</v>
      </c>
      <c>
        <f>(M1692*21)/100</f>
      </c>
      <c t="s">
        <v>27</v>
      </c>
    </row>
    <row r="1693" spans="1:5" ht="12.75">
      <c r="A1693" s="35" t="s">
        <v>58</v>
      </c>
      <c r="E1693" s="39" t="s">
        <v>5</v>
      </c>
    </row>
    <row r="1694" spans="1:5" ht="12.75">
      <c r="A1694" s="35" t="s">
        <v>59</v>
      </c>
      <c r="E1694" s="40" t="s">
        <v>4109</v>
      </c>
    </row>
    <row r="1695" spans="1:5" ht="114.75">
      <c r="A1695" t="s">
        <v>60</v>
      </c>
      <c r="E1695" s="39" t="s">
        <v>4177</v>
      </c>
    </row>
    <row r="1696" spans="1:16" ht="12.75">
      <c r="A1696" t="s">
        <v>52</v>
      </c>
      <c s="34" t="s">
        <v>321</v>
      </c>
      <c s="34" t="s">
        <v>4192</v>
      </c>
      <c s="35" t="s">
        <v>5</v>
      </c>
      <c s="6" t="s">
        <v>4193</v>
      </c>
      <c s="36" t="s">
        <v>85</v>
      </c>
      <c s="37">
        <v>1</v>
      </c>
      <c s="36">
        <v>0</v>
      </c>
      <c s="36">
        <f>ROUND(G1696*H1696,6)</f>
      </c>
      <c r="L1696" s="38">
        <v>0</v>
      </c>
      <c s="32">
        <f>ROUND(ROUND(L1696,2)*ROUND(G1696,3),2)</f>
      </c>
      <c s="36" t="s">
        <v>350</v>
      </c>
      <c>
        <f>(M1696*21)/100</f>
      </c>
      <c t="s">
        <v>27</v>
      </c>
    </row>
    <row r="1697" spans="1:5" ht="12.75">
      <c r="A1697" s="35" t="s">
        <v>58</v>
      </c>
      <c r="E1697" s="39" t="s">
        <v>5</v>
      </c>
    </row>
    <row r="1698" spans="1:5" ht="12.75">
      <c r="A1698" s="35" t="s">
        <v>59</v>
      </c>
      <c r="E1698" s="40" t="s">
        <v>4109</v>
      </c>
    </row>
    <row r="1699" spans="1:5" ht="114.75">
      <c r="A1699" t="s">
        <v>60</v>
      </c>
      <c r="E1699" s="39" t="s">
        <v>4177</v>
      </c>
    </row>
    <row r="1700" spans="1:16" ht="12.75">
      <c r="A1700" t="s">
        <v>52</v>
      </c>
      <c s="34" t="s">
        <v>325</v>
      </c>
      <c s="34" t="s">
        <v>4194</v>
      </c>
      <c s="35" t="s">
        <v>5</v>
      </c>
      <c s="6" t="s">
        <v>4195</v>
      </c>
      <c s="36" t="s">
        <v>85</v>
      </c>
      <c s="37">
        <v>1</v>
      </c>
      <c s="36">
        <v>0</v>
      </c>
      <c s="36">
        <f>ROUND(G1700*H1700,6)</f>
      </c>
      <c r="L1700" s="38">
        <v>0</v>
      </c>
      <c s="32">
        <f>ROUND(ROUND(L1700,2)*ROUND(G1700,3),2)</f>
      </c>
      <c s="36" t="s">
        <v>350</v>
      </c>
      <c>
        <f>(M1700*21)/100</f>
      </c>
      <c t="s">
        <v>27</v>
      </c>
    </row>
    <row r="1701" spans="1:5" ht="12.75">
      <c r="A1701" s="35" t="s">
        <v>58</v>
      </c>
      <c r="E1701" s="39" t="s">
        <v>5</v>
      </c>
    </row>
    <row r="1702" spans="1:5" ht="12.75">
      <c r="A1702" s="35" t="s">
        <v>59</v>
      </c>
      <c r="E1702" s="40" t="s">
        <v>4109</v>
      </c>
    </row>
    <row r="1703" spans="1:5" ht="114.75">
      <c r="A1703" t="s">
        <v>60</v>
      </c>
      <c r="E1703" s="39" t="s">
        <v>4177</v>
      </c>
    </row>
    <row r="1704" spans="1:13" ht="12.75">
      <c r="A1704" t="s">
        <v>49</v>
      </c>
      <c r="C1704" s="31" t="s">
        <v>1337</v>
      </c>
      <c r="E1704" s="33" t="s">
        <v>1338</v>
      </c>
      <c r="J1704" s="32">
        <f>0</f>
      </c>
      <c s="32">
        <f>0</f>
      </c>
      <c s="32">
        <f>0+L1705+L1709+L1713+L1717+L1721+L1725+L1729+L1733+L1737</f>
      </c>
      <c s="32">
        <f>0+M1705+M1709+M1713+M1717+M1721+M1725+M1729+M1733+M1737</f>
      </c>
    </row>
    <row r="1705" spans="1:16" ht="12.75">
      <c r="A1705" t="s">
        <v>52</v>
      </c>
      <c s="34" t="s">
        <v>215</v>
      </c>
      <c s="34" t="s">
        <v>1339</v>
      </c>
      <c s="35" t="s">
        <v>5</v>
      </c>
      <c s="6" t="s">
        <v>1340</v>
      </c>
      <c s="36" t="s">
        <v>85</v>
      </c>
      <c s="37">
        <v>11</v>
      </c>
      <c s="36">
        <v>0</v>
      </c>
      <c s="36">
        <f>ROUND(G1705*H1705,6)</f>
      </c>
      <c r="L1705" s="38">
        <v>0</v>
      </c>
      <c s="32">
        <f>ROUND(ROUND(L1705,2)*ROUND(G1705,3),2)</f>
      </c>
      <c s="36" t="s">
        <v>350</v>
      </c>
      <c>
        <f>(M1705*21)/100</f>
      </c>
      <c t="s">
        <v>27</v>
      </c>
    </row>
    <row r="1706" spans="1:5" ht="12.75">
      <c r="A1706" s="35" t="s">
        <v>58</v>
      </c>
      <c r="E1706" s="39" t="s">
        <v>5</v>
      </c>
    </row>
    <row r="1707" spans="1:5" ht="12.75">
      <c r="A1707" s="35" t="s">
        <v>59</v>
      </c>
      <c r="E1707" s="40" t="s">
        <v>4109</v>
      </c>
    </row>
    <row r="1708" spans="1:5" ht="51">
      <c r="A1708" t="s">
        <v>60</v>
      </c>
      <c r="E1708" s="39" t="s">
        <v>1341</v>
      </c>
    </row>
    <row r="1709" spans="1:16" ht="25.5">
      <c r="A1709" t="s">
        <v>52</v>
      </c>
      <c s="34" t="s">
        <v>219</v>
      </c>
      <c s="34" t="s">
        <v>1342</v>
      </c>
      <c s="35" t="s">
        <v>5</v>
      </c>
      <c s="6" t="s">
        <v>1343</v>
      </c>
      <c s="36" t="s">
        <v>85</v>
      </c>
      <c s="37">
        <v>1</v>
      </c>
      <c s="36">
        <v>0</v>
      </c>
      <c s="36">
        <f>ROUND(G1709*H1709,6)</f>
      </c>
      <c r="L1709" s="38">
        <v>0</v>
      </c>
      <c s="32">
        <f>ROUND(ROUND(L1709,2)*ROUND(G1709,3),2)</f>
      </c>
      <c s="36" t="s">
        <v>350</v>
      </c>
      <c>
        <f>(M1709*21)/100</f>
      </c>
      <c t="s">
        <v>27</v>
      </c>
    </row>
    <row r="1710" spans="1:5" ht="12.75">
      <c r="A1710" s="35" t="s">
        <v>58</v>
      </c>
      <c r="E1710" s="39" t="s">
        <v>5</v>
      </c>
    </row>
    <row r="1711" spans="1:5" ht="12.75">
      <c r="A1711" s="35" t="s">
        <v>59</v>
      </c>
      <c r="E1711" s="40" t="s">
        <v>4109</v>
      </c>
    </row>
    <row r="1712" spans="1:5" ht="63.75">
      <c r="A1712" t="s">
        <v>60</v>
      </c>
      <c r="E1712" s="39" t="s">
        <v>1344</v>
      </c>
    </row>
    <row r="1713" spans="1:16" ht="38.25">
      <c r="A1713" t="s">
        <v>52</v>
      </c>
      <c s="34" t="s">
        <v>224</v>
      </c>
      <c s="34" t="s">
        <v>1345</v>
      </c>
      <c s="35" t="s">
        <v>5</v>
      </c>
      <c s="6" t="s">
        <v>1346</v>
      </c>
      <c s="36" t="s">
        <v>85</v>
      </c>
      <c s="37">
        <v>1</v>
      </c>
      <c s="36">
        <v>0</v>
      </c>
      <c s="36">
        <f>ROUND(G1713*H1713,6)</f>
      </c>
      <c r="L1713" s="38">
        <v>0</v>
      </c>
      <c s="32">
        <f>ROUND(ROUND(L1713,2)*ROUND(G1713,3),2)</f>
      </c>
      <c s="36" t="s">
        <v>350</v>
      </c>
      <c>
        <f>(M1713*21)/100</f>
      </c>
      <c t="s">
        <v>27</v>
      </c>
    </row>
    <row r="1714" spans="1:5" ht="12.75">
      <c r="A1714" s="35" t="s">
        <v>58</v>
      </c>
      <c r="E1714" s="39" t="s">
        <v>5</v>
      </c>
    </row>
    <row r="1715" spans="1:5" ht="12.75">
      <c r="A1715" s="35" t="s">
        <v>59</v>
      </c>
      <c r="E1715" s="40" t="s">
        <v>4109</v>
      </c>
    </row>
    <row r="1716" spans="1:5" ht="63.75">
      <c r="A1716" t="s">
        <v>60</v>
      </c>
      <c r="E1716" s="39" t="s">
        <v>1344</v>
      </c>
    </row>
    <row r="1717" spans="1:16" ht="25.5">
      <c r="A1717" t="s">
        <v>52</v>
      </c>
      <c s="34" t="s">
        <v>228</v>
      </c>
      <c s="34" t="s">
        <v>1126</v>
      </c>
      <c s="35" t="s">
        <v>5</v>
      </c>
      <c s="6" t="s">
        <v>1127</v>
      </c>
      <c s="36" t="s">
        <v>85</v>
      </c>
      <c s="37">
        <v>1</v>
      </c>
      <c s="36">
        <v>0</v>
      </c>
      <c s="36">
        <f>ROUND(G1717*H1717,6)</f>
      </c>
      <c r="L1717" s="38">
        <v>0</v>
      </c>
      <c s="32">
        <f>ROUND(ROUND(L1717,2)*ROUND(G1717,3),2)</f>
      </c>
      <c s="36" t="s">
        <v>350</v>
      </c>
      <c>
        <f>(M1717*21)/100</f>
      </c>
      <c t="s">
        <v>27</v>
      </c>
    </row>
    <row r="1718" spans="1:5" ht="12.75">
      <c r="A1718" s="35" t="s">
        <v>58</v>
      </c>
      <c r="E1718" s="39" t="s">
        <v>5</v>
      </c>
    </row>
    <row r="1719" spans="1:5" ht="12.75">
      <c r="A1719" s="35" t="s">
        <v>59</v>
      </c>
      <c r="E1719" s="40" t="s">
        <v>4109</v>
      </c>
    </row>
    <row r="1720" spans="1:5" ht="38.25">
      <c r="A1720" t="s">
        <v>60</v>
      </c>
      <c r="E1720" s="39" t="s">
        <v>1347</v>
      </c>
    </row>
    <row r="1721" spans="1:16" ht="12.75">
      <c r="A1721" t="s">
        <v>52</v>
      </c>
      <c s="34" t="s">
        <v>232</v>
      </c>
      <c s="34" t="s">
        <v>1348</v>
      </c>
      <c s="35" t="s">
        <v>5</v>
      </c>
      <c s="6" t="s">
        <v>1349</v>
      </c>
      <c s="36" t="s">
        <v>85</v>
      </c>
      <c s="37">
        <v>121</v>
      </c>
      <c s="36">
        <v>0</v>
      </c>
      <c s="36">
        <f>ROUND(G1721*H1721,6)</f>
      </c>
      <c r="L1721" s="38">
        <v>0</v>
      </c>
      <c s="32">
        <f>ROUND(ROUND(L1721,2)*ROUND(G1721,3),2)</f>
      </c>
      <c s="36" t="s">
        <v>350</v>
      </c>
      <c>
        <f>(M1721*21)/100</f>
      </c>
      <c t="s">
        <v>27</v>
      </c>
    </row>
    <row r="1722" spans="1:5" ht="12.75">
      <c r="A1722" s="35" t="s">
        <v>58</v>
      </c>
      <c r="E1722" s="39" t="s">
        <v>5</v>
      </c>
    </row>
    <row r="1723" spans="1:5" ht="12.75">
      <c r="A1723" s="35" t="s">
        <v>59</v>
      </c>
      <c r="E1723" s="40" t="s">
        <v>4109</v>
      </c>
    </row>
    <row r="1724" spans="1:5" ht="38.25">
      <c r="A1724" t="s">
        <v>60</v>
      </c>
      <c r="E1724" s="39" t="s">
        <v>1350</v>
      </c>
    </row>
    <row r="1725" spans="1:16" ht="12.75">
      <c r="A1725" t="s">
        <v>52</v>
      </c>
      <c s="34" t="s">
        <v>236</v>
      </c>
      <c s="34" t="s">
        <v>4196</v>
      </c>
      <c s="35" t="s">
        <v>5</v>
      </c>
      <c s="6" t="s">
        <v>4197</v>
      </c>
      <c s="36" t="s">
        <v>85</v>
      </c>
      <c s="37">
        <v>1</v>
      </c>
      <c s="36">
        <v>0</v>
      </c>
      <c s="36">
        <f>ROUND(G1725*H1725,6)</f>
      </c>
      <c r="L1725" s="38">
        <v>0</v>
      </c>
      <c s="32">
        <f>ROUND(ROUND(L1725,2)*ROUND(G1725,3),2)</f>
      </c>
      <c s="36" t="s">
        <v>350</v>
      </c>
      <c>
        <f>(M1725*21)/100</f>
      </c>
      <c t="s">
        <v>27</v>
      </c>
    </row>
    <row r="1726" spans="1:5" ht="12.75">
      <c r="A1726" s="35" t="s">
        <v>58</v>
      </c>
      <c r="E1726" s="39" t="s">
        <v>5</v>
      </c>
    </row>
    <row r="1727" spans="1:5" ht="12.75">
      <c r="A1727" s="35" t="s">
        <v>59</v>
      </c>
      <c r="E1727" s="40" t="s">
        <v>4109</v>
      </c>
    </row>
    <row r="1728" spans="1:5" ht="38.25">
      <c r="A1728" t="s">
        <v>60</v>
      </c>
      <c r="E1728" s="39" t="s">
        <v>1355</v>
      </c>
    </row>
    <row r="1729" spans="1:16" ht="12.75">
      <c r="A1729" t="s">
        <v>52</v>
      </c>
      <c s="34" t="s">
        <v>240</v>
      </c>
      <c s="34" t="s">
        <v>1356</v>
      </c>
      <c s="35" t="s">
        <v>5</v>
      </c>
      <c s="6" t="s">
        <v>1357</v>
      </c>
      <c s="36" t="s">
        <v>310</v>
      </c>
      <c s="37">
        <v>96</v>
      </c>
      <c s="36">
        <v>0</v>
      </c>
      <c s="36">
        <f>ROUND(G1729*H1729,6)</f>
      </c>
      <c r="L1729" s="38">
        <v>0</v>
      </c>
      <c s="32">
        <f>ROUND(ROUND(L1729,2)*ROUND(G1729,3),2)</f>
      </c>
      <c s="36" t="s">
        <v>350</v>
      </c>
      <c>
        <f>(M1729*21)/100</f>
      </c>
      <c t="s">
        <v>27</v>
      </c>
    </row>
    <row r="1730" spans="1:5" ht="12.75">
      <c r="A1730" s="35" t="s">
        <v>58</v>
      </c>
      <c r="E1730" s="39" t="s">
        <v>5</v>
      </c>
    </row>
    <row r="1731" spans="1:5" ht="12.75">
      <c r="A1731" s="35" t="s">
        <v>59</v>
      </c>
      <c r="E1731" s="40" t="s">
        <v>4109</v>
      </c>
    </row>
    <row r="1732" spans="1:5" ht="38.25">
      <c r="A1732" t="s">
        <v>60</v>
      </c>
      <c r="E1732" s="39" t="s">
        <v>1358</v>
      </c>
    </row>
    <row r="1733" spans="1:16" ht="12.75">
      <c r="A1733" t="s">
        <v>52</v>
      </c>
      <c s="34" t="s">
        <v>244</v>
      </c>
      <c s="34" t="s">
        <v>1128</v>
      </c>
      <c s="35" t="s">
        <v>5</v>
      </c>
      <c s="6" t="s">
        <v>1129</v>
      </c>
      <c s="36" t="s">
        <v>310</v>
      </c>
      <c s="37">
        <v>12</v>
      </c>
      <c s="36">
        <v>0</v>
      </c>
      <c s="36">
        <f>ROUND(G1733*H1733,6)</f>
      </c>
      <c r="L1733" s="38">
        <v>0</v>
      </c>
      <c s="32">
        <f>ROUND(ROUND(L1733,2)*ROUND(G1733,3),2)</f>
      </c>
      <c s="36" t="s">
        <v>350</v>
      </c>
      <c>
        <f>(M1733*21)/100</f>
      </c>
      <c t="s">
        <v>27</v>
      </c>
    </row>
    <row r="1734" spans="1:5" ht="12.75">
      <c r="A1734" s="35" t="s">
        <v>58</v>
      </c>
      <c r="E1734" s="39" t="s">
        <v>5</v>
      </c>
    </row>
    <row r="1735" spans="1:5" ht="12.75">
      <c r="A1735" s="35" t="s">
        <v>59</v>
      </c>
      <c r="E1735" s="40" t="s">
        <v>4109</v>
      </c>
    </row>
    <row r="1736" spans="1:5" ht="38.25">
      <c r="A1736" t="s">
        <v>60</v>
      </c>
      <c r="E1736" s="39" t="s">
        <v>1359</v>
      </c>
    </row>
    <row r="1737" spans="1:16" ht="12.75">
      <c r="A1737" t="s">
        <v>52</v>
      </c>
      <c s="34" t="s">
        <v>247</v>
      </c>
      <c s="34" t="s">
        <v>1132</v>
      </c>
      <c s="35" t="s">
        <v>5</v>
      </c>
      <c s="6" t="s">
        <v>1133</v>
      </c>
      <c s="36" t="s">
        <v>310</v>
      </c>
      <c s="37">
        <v>16</v>
      </c>
      <c s="36">
        <v>0</v>
      </c>
      <c s="36">
        <f>ROUND(G1737*H1737,6)</f>
      </c>
      <c r="L1737" s="38">
        <v>0</v>
      </c>
      <c s="32">
        <f>ROUND(ROUND(L1737,2)*ROUND(G1737,3),2)</f>
      </c>
      <c s="36" t="s">
        <v>350</v>
      </c>
      <c>
        <f>(M1737*21)/100</f>
      </c>
      <c t="s">
        <v>27</v>
      </c>
    </row>
    <row r="1738" spans="1:5" ht="12.75">
      <c r="A1738" s="35" t="s">
        <v>58</v>
      </c>
      <c r="E1738" s="39" t="s">
        <v>5</v>
      </c>
    </row>
    <row r="1739" spans="1:5" ht="12.75">
      <c r="A1739" s="35" t="s">
        <v>59</v>
      </c>
      <c r="E1739" s="40" t="s">
        <v>4109</v>
      </c>
    </row>
    <row r="1740" spans="1:5" ht="38.25">
      <c r="A1740" t="s">
        <v>60</v>
      </c>
      <c r="E1740" s="39" t="s">
        <v>1361</v>
      </c>
    </row>
    <row r="1741" spans="1:13" ht="12.75">
      <c r="A1741" t="s">
        <v>49</v>
      </c>
      <c r="C1741" s="31" t="s">
        <v>126</v>
      </c>
      <c r="E1741" s="33" t="s">
        <v>4198</v>
      </c>
      <c r="J1741" s="32">
        <f>0</f>
      </c>
      <c s="32">
        <f>0</f>
      </c>
      <c s="32">
        <f>0+L1742</f>
      </c>
      <c s="32">
        <f>0+M1742</f>
      </c>
    </row>
    <row r="1742" spans="1:16" ht="12.75">
      <c r="A1742" t="s">
        <v>52</v>
      </c>
      <c s="34" t="s">
        <v>251</v>
      </c>
      <c s="34" t="s">
        <v>4199</v>
      </c>
      <c s="35" t="s">
        <v>5</v>
      </c>
      <c s="6" t="s">
        <v>4200</v>
      </c>
      <c s="36" t="s">
        <v>56</v>
      </c>
      <c s="37">
        <v>4</v>
      </c>
      <c s="36">
        <v>0</v>
      </c>
      <c s="36">
        <f>ROUND(G1742*H1742,6)</f>
      </c>
      <c r="L1742" s="38">
        <v>0</v>
      </c>
      <c s="32">
        <f>ROUND(ROUND(L1742,2)*ROUND(G1742,3),2)</f>
      </c>
      <c s="36" t="s">
        <v>350</v>
      </c>
      <c>
        <f>(M1742*21)/100</f>
      </c>
      <c t="s">
        <v>27</v>
      </c>
    </row>
    <row r="1743" spans="1:5" ht="12.75">
      <c r="A1743" s="35" t="s">
        <v>58</v>
      </c>
      <c r="E1743" s="39" t="s">
        <v>5</v>
      </c>
    </row>
    <row r="1744" spans="1:5" ht="12.75">
      <c r="A1744" s="35" t="s">
        <v>59</v>
      </c>
      <c r="E1744" s="40" t="s">
        <v>4109</v>
      </c>
    </row>
    <row r="1745" spans="1:5" ht="76.5">
      <c r="A1745" t="s">
        <v>60</v>
      </c>
      <c r="E1745" s="39" t="s">
        <v>4201</v>
      </c>
    </row>
    <row r="1746" spans="1:13" ht="12.75">
      <c r="A1746" t="s">
        <v>49</v>
      </c>
      <c r="C1746" s="31" t="s">
        <v>367</v>
      </c>
      <c r="E1746" s="33" t="s">
        <v>584</v>
      </c>
      <c r="J1746" s="32">
        <f>0</f>
      </c>
      <c s="32">
        <f>0</f>
      </c>
      <c s="32">
        <f>0+L1747+L1751</f>
      </c>
      <c s="32">
        <f>0+M1747+M1751</f>
      </c>
    </row>
    <row r="1747" spans="1:16" ht="25.5">
      <c r="A1747" t="s">
        <v>52</v>
      </c>
      <c s="34" t="s">
        <v>255</v>
      </c>
      <c s="34" t="s">
        <v>587</v>
      </c>
      <c s="35" t="s">
        <v>371</v>
      </c>
      <c s="6" t="s">
        <v>588</v>
      </c>
      <c s="36" t="s">
        <v>373</v>
      </c>
      <c s="37">
        <v>1</v>
      </c>
      <c s="36">
        <v>0</v>
      </c>
      <c s="36">
        <f>ROUND(G1747*H1747,6)</f>
      </c>
      <c r="L1747" s="38">
        <v>0</v>
      </c>
      <c s="32">
        <f>ROUND(ROUND(L1747,2)*ROUND(G1747,3),2)</f>
      </c>
      <c s="36" t="s">
        <v>350</v>
      </c>
      <c>
        <f>(M1747*21)/100</f>
      </c>
      <c t="s">
        <v>27</v>
      </c>
    </row>
    <row r="1748" spans="1:5" ht="12.75">
      <c r="A1748" s="35" t="s">
        <v>58</v>
      </c>
      <c r="E1748" s="39" t="s">
        <v>374</v>
      </c>
    </row>
    <row r="1749" spans="1:5" ht="12.75">
      <c r="A1749" s="35" t="s">
        <v>59</v>
      </c>
      <c r="E1749" s="40" t="s">
        <v>4109</v>
      </c>
    </row>
    <row r="1750" spans="1:5" ht="165.75">
      <c r="A1750" t="s">
        <v>60</v>
      </c>
      <c r="E1750" s="39" t="s">
        <v>517</v>
      </c>
    </row>
    <row r="1751" spans="1:16" ht="25.5">
      <c r="A1751" t="s">
        <v>52</v>
      </c>
      <c s="34" t="s">
        <v>259</v>
      </c>
      <c s="34" t="s">
        <v>515</v>
      </c>
      <c s="35" t="s">
        <v>371</v>
      </c>
      <c s="6" t="s">
        <v>516</v>
      </c>
      <c s="36" t="s">
        <v>373</v>
      </c>
      <c s="37">
        <v>0.2</v>
      </c>
      <c s="36">
        <v>0</v>
      </c>
      <c s="36">
        <f>ROUND(G1751*H1751,6)</f>
      </c>
      <c r="L1751" s="38">
        <v>0</v>
      </c>
      <c s="32">
        <f>ROUND(ROUND(L1751,2)*ROUND(G1751,3),2)</f>
      </c>
      <c s="36" t="s">
        <v>350</v>
      </c>
      <c>
        <f>(M1751*21)/100</f>
      </c>
      <c t="s">
        <v>27</v>
      </c>
    </row>
    <row r="1752" spans="1:5" ht="12.75">
      <c r="A1752" s="35" t="s">
        <v>58</v>
      </c>
      <c r="E1752" s="39" t="s">
        <v>374</v>
      </c>
    </row>
    <row r="1753" spans="1:5" ht="12.75">
      <c r="A1753" s="35" t="s">
        <v>59</v>
      </c>
      <c r="E1753" s="40" t="s">
        <v>4109</v>
      </c>
    </row>
    <row r="1754" spans="1:5" ht="165.75">
      <c r="A1754" t="s">
        <v>60</v>
      </c>
      <c r="E1754" s="39" t="s">
        <v>517</v>
      </c>
    </row>
    <row r="1755" spans="1:13" ht="12.75">
      <c r="A1755" t="s">
        <v>2644</v>
      </c>
      <c r="C1755" s="31" t="s">
        <v>4202</v>
      </c>
      <c r="E1755" s="33" t="s">
        <v>4203</v>
      </c>
      <c r="J1755" s="32">
        <f>0+J1756+J1865+J2046+J2163+J2196+J2221+J2234</f>
      </c>
      <c s="32">
        <f>0+K1756+K1865+K2046+K2163+K2196+K2221+K2234</f>
      </c>
      <c s="32">
        <f>0+L1756+L1865+L2046+L2163+L2196+L2221+L2234</f>
      </c>
      <c s="32">
        <f>0+M1756+M1865+M2046+M2163+M2196+M2221+M2234</f>
      </c>
    </row>
    <row r="1756" spans="1:13" ht="12.75">
      <c r="A1756" t="s">
        <v>49</v>
      </c>
      <c r="C1756" s="31" t="s">
        <v>4204</v>
      </c>
      <c r="E1756" s="33" t="s">
        <v>4205</v>
      </c>
      <c r="J1756" s="32">
        <f>0</f>
      </c>
      <c s="32">
        <f>0</f>
      </c>
      <c s="32">
        <f>0+L1757+L1761+L1765+L1769+L1773+L1777+L1781+L1785+L1789+L1793+L1797+L1801+L1805+L1809+L1813+L1817+L1821+L1825+L1829+L1833+L1837+L1841+L1845+L1849+L1853+L1857+L1861</f>
      </c>
      <c s="32">
        <f>0+M1757+M1761+M1765+M1769+M1773+M1777+M1781+M1785+M1789+M1793+M1797+M1801+M1805+M1809+M1813+M1817+M1821+M1825+M1829+M1833+M1837+M1841+M1845+M1849+M1853+M1857+M1861</f>
      </c>
    </row>
    <row r="1757" spans="1:16" ht="12.75">
      <c r="A1757" t="s">
        <v>52</v>
      </c>
      <c s="34" t="s">
        <v>53</v>
      </c>
      <c s="34" t="s">
        <v>4206</v>
      </c>
      <c s="35" t="s">
        <v>5</v>
      </c>
      <c s="6" t="s">
        <v>4207</v>
      </c>
      <c s="36" t="s">
        <v>85</v>
      </c>
      <c s="37">
        <v>1</v>
      </c>
      <c s="36">
        <v>0.00035</v>
      </c>
      <c s="36">
        <f>ROUND(G1757*H1757,6)</f>
      </c>
      <c r="L1757" s="38">
        <v>0</v>
      </c>
      <c s="32">
        <f>ROUND(ROUND(L1757,2)*ROUND(G1757,3),2)</f>
      </c>
      <c s="36" t="s">
        <v>3291</v>
      </c>
      <c>
        <f>(M1757*21)/100</f>
      </c>
      <c t="s">
        <v>27</v>
      </c>
    </row>
    <row r="1758" spans="1:5" ht="12.75">
      <c r="A1758" s="35" t="s">
        <v>58</v>
      </c>
      <c r="E1758" s="39" t="s">
        <v>4207</v>
      </c>
    </row>
    <row r="1759" spans="1:5" ht="12.75">
      <c r="A1759" s="35" t="s">
        <v>59</v>
      </c>
      <c r="E1759" s="40" t="s">
        <v>5</v>
      </c>
    </row>
    <row r="1760" spans="1:5" ht="12.75">
      <c r="A1760" t="s">
        <v>60</v>
      </c>
      <c r="E1760" s="39" t="s">
        <v>5</v>
      </c>
    </row>
    <row r="1761" spans="1:16" ht="12.75">
      <c r="A1761" t="s">
        <v>52</v>
      </c>
      <c s="34" t="s">
        <v>27</v>
      </c>
      <c s="34" t="s">
        <v>4208</v>
      </c>
      <c s="35" t="s">
        <v>5</v>
      </c>
      <c s="6" t="s">
        <v>4209</v>
      </c>
      <c s="36" t="s">
        <v>80</v>
      </c>
      <c s="37">
        <v>70</v>
      </c>
      <c s="36">
        <v>0</v>
      </c>
      <c s="36">
        <f>ROUND(G1761*H1761,6)</f>
      </c>
      <c r="L1761" s="38">
        <v>0</v>
      </c>
      <c s="32">
        <f>ROUND(ROUND(L1761,2)*ROUND(G1761,3),2)</f>
      </c>
      <c s="36" t="s">
        <v>3291</v>
      </c>
      <c>
        <f>(M1761*21)/100</f>
      </c>
      <c t="s">
        <v>27</v>
      </c>
    </row>
    <row r="1762" spans="1:5" ht="12.75">
      <c r="A1762" s="35" t="s">
        <v>58</v>
      </c>
      <c r="E1762" s="39" t="s">
        <v>4210</v>
      </c>
    </row>
    <row r="1763" spans="1:5" ht="12.75">
      <c r="A1763" s="35" t="s">
        <v>59</v>
      </c>
      <c r="E1763" s="40" t="s">
        <v>5</v>
      </c>
    </row>
    <row r="1764" spans="1:5" ht="12.75">
      <c r="A1764" t="s">
        <v>60</v>
      </c>
      <c r="E1764" s="39" t="s">
        <v>5</v>
      </c>
    </row>
    <row r="1765" spans="1:16" ht="12.75">
      <c r="A1765" t="s">
        <v>52</v>
      </c>
      <c s="34" t="s">
        <v>26</v>
      </c>
      <c s="34" t="s">
        <v>4211</v>
      </c>
      <c s="35" t="s">
        <v>5</v>
      </c>
      <c s="6" t="s">
        <v>4212</v>
      </c>
      <c s="36" t="s">
        <v>80</v>
      </c>
      <c s="37">
        <v>60</v>
      </c>
      <c s="36">
        <v>0</v>
      </c>
      <c s="36">
        <f>ROUND(G1765*H1765,6)</f>
      </c>
      <c r="L1765" s="38">
        <v>0</v>
      </c>
      <c s="32">
        <f>ROUND(ROUND(L1765,2)*ROUND(G1765,3),2)</f>
      </c>
      <c s="36" t="s">
        <v>3291</v>
      </c>
      <c>
        <f>(M1765*21)/100</f>
      </c>
      <c t="s">
        <v>27</v>
      </c>
    </row>
    <row r="1766" spans="1:5" ht="12.75">
      <c r="A1766" s="35" t="s">
        <v>58</v>
      </c>
      <c r="E1766" s="39" t="s">
        <v>4213</v>
      </c>
    </row>
    <row r="1767" spans="1:5" ht="12.75">
      <c r="A1767" s="35" t="s">
        <v>59</v>
      </c>
      <c r="E1767" s="40" t="s">
        <v>5</v>
      </c>
    </row>
    <row r="1768" spans="1:5" ht="25.5">
      <c r="A1768" t="s">
        <v>60</v>
      </c>
      <c r="E1768" s="39" t="s">
        <v>4214</v>
      </c>
    </row>
    <row r="1769" spans="1:16" ht="12.75">
      <c r="A1769" t="s">
        <v>52</v>
      </c>
      <c s="34" t="s">
        <v>70</v>
      </c>
      <c s="34" t="s">
        <v>4215</v>
      </c>
      <c s="35" t="s">
        <v>5</v>
      </c>
      <c s="6" t="s">
        <v>4216</v>
      </c>
      <c s="36" t="s">
        <v>80</v>
      </c>
      <c s="37">
        <v>11</v>
      </c>
      <c s="36">
        <v>0.00142</v>
      </c>
      <c s="36">
        <f>ROUND(G1769*H1769,6)</f>
      </c>
      <c r="L1769" s="38">
        <v>0</v>
      </c>
      <c s="32">
        <f>ROUND(ROUND(L1769,2)*ROUND(G1769,3),2)</f>
      </c>
      <c s="36" t="s">
        <v>3291</v>
      </c>
      <c>
        <f>(M1769*21)/100</f>
      </c>
      <c t="s">
        <v>27</v>
      </c>
    </row>
    <row r="1770" spans="1:5" ht="12.75">
      <c r="A1770" s="35" t="s">
        <v>58</v>
      </c>
      <c r="E1770" s="39" t="s">
        <v>4217</v>
      </c>
    </row>
    <row r="1771" spans="1:5" ht="12.75">
      <c r="A1771" s="35" t="s">
        <v>59</v>
      </c>
      <c r="E1771" s="40" t="s">
        <v>5</v>
      </c>
    </row>
    <row r="1772" spans="1:5" ht="12.75">
      <c r="A1772" t="s">
        <v>60</v>
      </c>
      <c r="E1772" s="39" t="s">
        <v>4218</v>
      </c>
    </row>
    <row r="1773" spans="1:16" ht="12.75">
      <c r="A1773" t="s">
        <v>52</v>
      </c>
      <c s="34" t="s">
        <v>110</v>
      </c>
      <c s="34" t="s">
        <v>4219</v>
      </c>
      <c s="35" t="s">
        <v>5</v>
      </c>
      <c s="6" t="s">
        <v>4220</v>
      </c>
      <c s="36" t="s">
        <v>80</v>
      </c>
      <c s="37">
        <v>45</v>
      </c>
      <c s="36">
        <v>0.00744</v>
      </c>
      <c s="36">
        <f>ROUND(G1773*H1773,6)</f>
      </c>
      <c r="L1773" s="38">
        <v>0</v>
      </c>
      <c s="32">
        <f>ROUND(ROUND(L1773,2)*ROUND(G1773,3),2)</f>
      </c>
      <c s="36" t="s">
        <v>3291</v>
      </c>
      <c>
        <f>(M1773*21)/100</f>
      </c>
      <c t="s">
        <v>27</v>
      </c>
    </row>
    <row r="1774" spans="1:5" ht="12.75">
      <c r="A1774" s="35" t="s">
        <v>58</v>
      </c>
      <c r="E1774" s="39" t="s">
        <v>4221</v>
      </c>
    </row>
    <row r="1775" spans="1:5" ht="12.75">
      <c r="A1775" s="35" t="s">
        <v>59</v>
      </c>
      <c r="E1775" s="40" t="s">
        <v>5</v>
      </c>
    </row>
    <row r="1776" spans="1:5" ht="12.75">
      <c r="A1776" t="s">
        <v>60</v>
      </c>
      <c r="E1776" s="39" t="s">
        <v>4218</v>
      </c>
    </row>
    <row r="1777" spans="1:16" ht="12.75">
      <c r="A1777" t="s">
        <v>52</v>
      </c>
      <c s="34" t="s">
        <v>115</v>
      </c>
      <c s="34" t="s">
        <v>4222</v>
      </c>
      <c s="35" t="s">
        <v>5</v>
      </c>
      <c s="6" t="s">
        <v>4223</v>
      </c>
      <c s="36" t="s">
        <v>80</v>
      </c>
      <c s="37">
        <v>7</v>
      </c>
      <c s="36">
        <v>0.01232</v>
      </c>
      <c s="36">
        <f>ROUND(G1777*H1777,6)</f>
      </c>
      <c r="L1777" s="38">
        <v>0</v>
      </c>
      <c s="32">
        <f>ROUND(ROUND(L1777,2)*ROUND(G1777,3),2)</f>
      </c>
      <c s="36" t="s">
        <v>3291</v>
      </c>
      <c>
        <f>(M1777*21)/100</f>
      </c>
      <c t="s">
        <v>27</v>
      </c>
    </row>
    <row r="1778" spans="1:5" ht="12.75">
      <c r="A1778" s="35" t="s">
        <v>58</v>
      </c>
      <c r="E1778" s="39" t="s">
        <v>4224</v>
      </c>
    </row>
    <row r="1779" spans="1:5" ht="12.75">
      <c r="A1779" s="35" t="s">
        <v>59</v>
      </c>
      <c r="E1779" s="40" t="s">
        <v>5</v>
      </c>
    </row>
    <row r="1780" spans="1:5" ht="12.75">
      <c r="A1780" t="s">
        <v>60</v>
      </c>
      <c r="E1780" s="39" t="s">
        <v>4218</v>
      </c>
    </row>
    <row r="1781" spans="1:16" ht="12.75">
      <c r="A1781" t="s">
        <v>52</v>
      </c>
      <c s="34" t="s">
        <v>75</v>
      </c>
      <c s="34" t="s">
        <v>4225</v>
      </c>
      <c s="35" t="s">
        <v>5</v>
      </c>
      <c s="6" t="s">
        <v>4226</v>
      </c>
      <c s="36" t="s">
        <v>80</v>
      </c>
      <c s="37">
        <v>3</v>
      </c>
      <c s="36">
        <v>0.00074</v>
      </c>
      <c s="36">
        <f>ROUND(G1781*H1781,6)</f>
      </c>
      <c r="L1781" s="38">
        <v>0</v>
      </c>
      <c s="32">
        <f>ROUND(ROUND(L1781,2)*ROUND(G1781,3),2)</f>
      </c>
      <c s="36" t="s">
        <v>3291</v>
      </c>
      <c>
        <f>(M1781*21)/100</f>
      </c>
      <c t="s">
        <v>27</v>
      </c>
    </row>
    <row r="1782" spans="1:5" ht="12.75">
      <c r="A1782" s="35" t="s">
        <v>58</v>
      </c>
      <c r="E1782" s="39" t="s">
        <v>4227</v>
      </c>
    </row>
    <row r="1783" spans="1:5" ht="12.75">
      <c r="A1783" s="35" t="s">
        <v>59</v>
      </c>
      <c r="E1783" s="40" t="s">
        <v>5</v>
      </c>
    </row>
    <row r="1784" spans="1:5" ht="51">
      <c r="A1784" t="s">
        <v>60</v>
      </c>
      <c r="E1784" s="39" t="s">
        <v>4228</v>
      </c>
    </row>
    <row r="1785" spans="1:16" ht="12.75">
      <c r="A1785" t="s">
        <v>52</v>
      </c>
      <c s="34" t="s">
        <v>122</v>
      </c>
      <c s="34" t="s">
        <v>4229</v>
      </c>
      <c s="35" t="s">
        <v>5</v>
      </c>
      <c s="6" t="s">
        <v>4230</v>
      </c>
      <c s="36" t="s">
        <v>80</v>
      </c>
      <c s="37">
        <v>5</v>
      </c>
      <c s="36">
        <v>0.00153</v>
      </c>
      <c s="36">
        <f>ROUND(G1785*H1785,6)</f>
      </c>
      <c r="L1785" s="38">
        <v>0</v>
      </c>
      <c s="32">
        <f>ROUND(ROUND(L1785,2)*ROUND(G1785,3),2)</f>
      </c>
      <c s="36" t="s">
        <v>3291</v>
      </c>
      <c>
        <f>(M1785*21)/100</f>
      </c>
      <c t="s">
        <v>27</v>
      </c>
    </row>
    <row r="1786" spans="1:5" ht="12.75">
      <c r="A1786" s="35" t="s">
        <v>58</v>
      </c>
      <c r="E1786" s="39" t="s">
        <v>4231</v>
      </c>
    </row>
    <row r="1787" spans="1:5" ht="12.75">
      <c r="A1787" s="35" t="s">
        <v>59</v>
      </c>
      <c r="E1787" s="40" t="s">
        <v>5</v>
      </c>
    </row>
    <row r="1788" spans="1:5" ht="51">
      <c r="A1788" t="s">
        <v>60</v>
      </c>
      <c r="E1788" s="39" t="s">
        <v>4228</v>
      </c>
    </row>
    <row r="1789" spans="1:16" ht="12.75">
      <c r="A1789" t="s">
        <v>52</v>
      </c>
      <c s="34" t="s">
        <v>126</v>
      </c>
      <c s="34" t="s">
        <v>4232</v>
      </c>
      <c s="35" t="s">
        <v>5</v>
      </c>
      <c s="6" t="s">
        <v>4233</v>
      </c>
      <c s="36" t="s">
        <v>80</v>
      </c>
      <c s="37">
        <v>1</v>
      </c>
      <c s="36">
        <v>0.00196</v>
      </c>
      <c s="36">
        <f>ROUND(G1789*H1789,6)</f>
      </c>
      <c r="L1789" s="38">
        <v>0</v>
      </c>
      <c s="32">
        <f>ROUND(ROUND(L1789,2)*ROUND(G1789,3),2)</f>
      </c>
      <c s="36" t="s">
        <v>3291</v>
      </c>
      <c>
        <f>(M1789*21)/100</f>
      </c>
      <c t="s">
        <v>27</v>
      </c>
    </row>
    <row r="1790" spans="1:5" ht="12.75">
      <c r="A1790" s="35" t="s">
        <v>58</v>
      </c>
      <c r="E1790" s="39" t="s">
        <v>4234</v>
      </c>
    </row>
    <row r="1791" spans="1:5" ht="12.75">
      <c r="A1791" s="35" t="s">
        <v>59</v>
      </c>
      <c r="E1791" s="40" t="s">
        <v>5</v>
      </c>
    </row>
    <row r="1792" spans="1:5" ht="51">
      <c r="A1792" t="s">
        <v>60</v>
      </c>
      <c r="E1792" s="39" t="s">
        <v>4228</v>
      </c>
    </row>
    <row r="1793" spans="1:16" ht="12.75">
      <c r="A1793" t="s">
        <v>52</v>
      </c>
      <c s="34" t="s">
        <v>130</v>
      </c>
      <c s="34" t="s">
        <v>4235</v>
      </c>
      <c s="35" t="s">
        <v>5</v>
      </c>
      <c s="6" t="s">
        <v>4236</v>
      </c>
      <c s="36" t="s">
        <v>80</v>
      </c>
      <c s="37">
        <v>25</v>
      </c>
      <c s="36">
        <v>0.00073</v>
      </c>
      <c s="36">
        <f>ROUND(G1793*H1793,6)</f>
      </c>
      <c r="L1793" s="38">
        <v>0</v>
      </c>
      <c s="32">
        <f>ROUND(ROUND(L1793,2)*ROUND(G1793,3),2)</f>
      </c>
      <c s="36" t="s">
        <v>3291</v>
      </c>
      <c>
        <f>(M1793*21)/100</f>
      </c>
      <c t="s">
        <v>27</v>
      </c>
    </row>
    <row r="1794" spans="1:5" ht="12.75">
      <c r="A1794" s="35" t="s">
        <v>58</v>
      </c>
      <c r="E1794" s="39" t="s">
        <v>4237</v>
      </c>
    </row>
    <row r="1795" spans="1:5" ht="12.75">
      <c r="A1795" s="35" t="s">
        <v>59</v>
      </c>
      <c r="E1795" s="40" t="s">
        <v>5</v>
      </c>
    </row>
    <row r="1796" spans="1:5" ht="51">
      <c r="A1796" t="s">
        <v>60</v>
      </c>
      <c r="E1796" s="39" t="s">
        <v>4228</v>
      </c>
    </row>
    <row r="1797" spans="1:16" ht="12.75">
      <c r="A1797" t="s">
        <v>52</v>
      </c>
      <c s="34" t="s">
        <v>134</v>
      </c>
      <c s="34" t="s">
        <v>4238</v>
      </c>
      <c s="35" t="s">
        <v>5</v>
      </c>
      <c s="6" t="s">
        <v>4239</v>
      </c>
      <c s="36" t="s">
        <v>80</v>
      </c>
      <c s="37">
        <v>47</v>
      </c>
      <c s="36">
        <v>0.00157</v>
      </c>
      <c s="36">
        <f>ROUND(G1797*H1797,6)</f>
      </c>
      <c r="L1797" s="38">
        <v>0</v>
      </c>
      <c s="32">
        <f>ROUND(ROUND(L1797,2)*ROUND(G1797,3),2)</f>
      </c>
      <c s="36" t="s">
        <v>3291</v>
      </c>
      <c>
        <f>(M1797*21)/100</f>
      </c>
      <c t="s">
        <v>27</v>
      </c>
    </row>
    <row r="1798" spans="1:5" ht="12.75">
      <c r="A1798" s="35" t="s">
        <v>58</v>
      </c>
      <c r="E1798" s="39" t="s">
        <v>4240</v>
      </c>
    </row>
    <row r="1799" spans="1:5" ht="12.75">
      <c r="A1799" s="35" t="s">
        <v>59</v>
      </c>
      <c r="E1799" s="40" t="s">
        <v>5</v>
      </c>
    </row>
    <row r="1800" spans="1:5" ht="51">
      <c r="A1800" t="s">
        <v>60</v>
      </c>
      <c r="E1800" s="39" t="s">
        <v>4228</v>
      </c>
    </row>
    <row r="1801" spans="1:16" ht="12.75">
      <c r="A1801" t="s">
        <v>52</v>
      </c>
      <c s="34" t="s">
        <v>138</v>
      </c>
      <c s="34" t="s">
        <v>4241</v>
      </c>
      <c s="35" t="s">
        <v>5</v>
      </c>
      <c s="6" t="s">
        <v>4242</v>
      </c>
      <c s="36" t="s">
        <v>80</v>
      </c>
      <c s="37">
        <v>57</v>
      </c>
      <c s="36">
        <v>0.00036</v>
      </c>
      <c s="36">
        <f>ROUND(G1801*H1801,6)</f>
      </c>
      <c r="L1801" s="38">
        <v>0</v>
      </c>
      <c s="32">
        <f>ROUND(ROUND(L1801,2)*ROUND(G1801,3),2)</f>
      </c>
      <c s="36" t="s">
        <v>3291</v>
      </c>
      <c>
        <f>(M1801*21)/100</f>
      </c>
      <c t="s">
        <v>27</v>
      </c>
    </row>
    <row r="1802" spans="1:5" ht="12.75">
      <c r="A1802" s="35" t="s">
        <v>58</v>
      </c>
      <c r="E1802" s="39" t="s">
        <v>4243</v>
      </c>
    </row>
    <row r="1803" spans="1:5" ht="12.75">
      <c r="A1803" s="35" t="s">
        <v>59</v>
      </c>
      <c r="E1803" s="40" t="s">
        <v>5</v>
      </c>
    </row>
    <row r="1804" spans="1:5" ht="51">
      <c r="A1804" t="s">
        <v>60</v>
      </c>
      <c r="E1804" s="39" t="s">
        <v>4228</v>
      </c>
    </row>
    <row r="1805" spans="1:16" ht="12.75">
      <c r="A1805" t="s">
        <v>52</v>
      </c>
      <c s="34" t="s">
        <v>143</v>
      </c>
      <c s="34" t="s">
        <v>4244</v>
      </c>
      <c s="35" t="s">
        <v>5</v>
      </c>
      <c s="6" t="s">
        <v>4245</v>
      </c>
      <c s="36" t="s">
        <v>80</v>
      </c>
      <c s="37">
        <v>10</v>
      </c>
      <c s="36">
        <v>0.00047</v>
      </c>
      <c s="36">
        <f>ROUND(G1805*H1805,6)</f>
      </c>
      <c r="L1805" s="38">
        <v>0</v>
      </c>
      <c s="32">
        <f>ROUND(ROUND(L1805,2)*ROUND(G1805,3),2)</f>
      </c>
      <c s="36" t="s">
        <v>3291</v>
      </c>
      <c>
        <f>(M1805*21)/100</f>
      </c>
      <c t="s">
        <v>27</v>
      </c>
    </row>
    <row r="1806" spans="1:5" ht="12.75">
      <c r="A1806" s="35" t="s">
        <v>58</v>
      </c>
      <c r="E1806" s="39" t="s">
        <v>4246</v>
      </c>
    </row>
    <row r="1807" spans="1:5" ht="12.75">
      <c r="A1807" s="35" t="s">
        <v>59</v>
      </c>
      <c r="E1807" s="40" t="s">
        <v>5</v>
      </c>
    </row>
    <row r="1808" spans="1:5" ht="51">
      <c r="A1808" t="s">
        <v>60</v>
      </c>
      <c r="E1808" s="39" t="s">
        <v>4228</v>
      </c>
    </row>
    <row r="1809" spans="1:16" ht="12.75">
      <c r="A1809" t="s">
        <v>52</v>
      </c>
      <c s="34" t="s">
        <v>147</v>
      </c>
      <c s="34" t="s">
        <v>4247</v>
      </c>
      <c s="35" t="s">
        <v>5</v>
      </c>
      <c s="6" t="s">
        <v>4248</v>
      </c>
      <c s="36" t="s">
        <v>80</v>
      </c>
      <c s="37">
        <v>1.5</v>
      </c>
      <c s="36">
        <v>0.00073</v>
      </c>
      <c s="36">
        <f>ROUND(G1809*H1809,6)</f>
      </c>
      <c r="L1809" s="38">
        <v>0</v>
      </c>
      <c s="32">
        <f>ROUND(ROUND(L1809,2)*ROUND(G1809,3),2)</f>
      </c>
      <c s="36" t="s">
        <v>3291</v>
      </c>
      <c>
        <f>(M1809*21)/100</f>
      </c>
      <c t="s">
        <v>27</v>
      </c>
    </row>
    <row r="1810" spans="1:5" ht="12.75">
      <c r="A1810" s="35" t="s">
        <v>58</v>
      </c>
      <c r="E1810" s="39" t="s">
        <v>4249</v>
      </c>
    </row>
    <row r="1811" spans="1:5" ht="12.75">
      <c r="A1811" s="35" t="s">
        <v>59</v>
      </c>
      <c r="E1811" s="40" t="s">
        <v>5</v>
      </c>
    </row>
    <row r="1812" spans="1:5" ht="51">
      <c r="A1812" t="s">
        <v>60</v>
      </c>
      <c r="E1812" s="39" t="s">
        <v>4228</v>
      </c>
    </row>
    <row r="1813" spans="1:16" ht="12.75">
      <c r="A1813" t="s">
        <v>52</v>
      </c>
      <c s="34" t="s">
        <v>151</v>
      </c>
      <c s="34" t="s">
        <v>4250</v>
      </c>
      <c s="35" t="s">
        <v>5</v>
      </c>
      <c s="6" t="s">
        <v>4251</v>
      </c>
      <c s="36" t="s">
        <v>80</v>
      </c>
      <c s="37">
        <v>10</v>
      </c>
      <c s="36">
        <v>0.00157</v>
      </c>
      <c s="36">
        <f>ROUND(G1813*H1813,6)</f>
      </c>
      <c r="L1813" s="38">
        <v>0</v>
      </c>
      <c s="32">
        <f>ROUND(ROUND(L1813,2)*ROUND(G1813,3),2)</f>
      </c>
      <c s="36" t="s">
        <v>3291</v>
      </c>
      <c>
        <f>(M1813*21)/100</f>
      </c>
      <c t="s">
        <v>27</v>
      </c>
    </row>
    <row r="1814" spans="1:5" ht="12.75">
      <c r="A1814" s="35" t="s">
        <v>58</v>
      </c>
      <c r="E1814" s="39" t="s">
        <v>4252</v>
      </c>
    </row>
    <row r="1815" spans="1:5" ht="12.75">
      <c r="A1815" s="35" t="s">
        <v>59</v>
      </c>
      <c r="E1815" s="40" t="s">
        <v>5</v>
      </c>
    </row>
    <row r="1816" spans="1:5" ht="51">
      <c r="A1816" t="s">
        <v>60</v>
      </c>
      <c r="E1816" s="39" t="s">
        <v>4228</v>
      </c>
    </row>
    <row r="1817" spans="1:16" ht="12.75">
      <c r="A1817" t="s">
        <v>52</v>
      </c>
      <c s="34" t="s">
        <v>155</v>
      </c>
      <c s="34" t="s">
        <v>4253</v>
      </c>
      <c s="35" t="s">
        <v>5</v>
      </c>
      <c s="6" t="s">
        <v>4254</v>
      </c>
      <c s="36" t="s">
        <v>85</v>
      </c>
      <c s="37">
        <v>1</v>
      </c>
      <c s="36">
        <v>0</v>
      </c>
      <c s="36">
        <f>ROUND(G1817*H1817,6)</f>
      </c>
      <c r="L1817" s="38">
        <v>0</v>
      </c>
      <c s="32">
        <f>ROUND(ROUND(L1817,2)*ROUND(G1817,3),2)</f>
      </c>
      <c s="36" t="s">
        <v>3291</v>
      </c>
      <c>
        <f>(M1817*21)/100</f>
      </c>
      <c t="s">
        <v>27</v>
      </c>
    </row>
    <row r="1818" spans="1:5" ht="12.75">
      <c r="A1818" s="35" t="s">
        <v>58</v>
      </c>
      <c r="E1818" s="39" t="s">
        <v>4255</v>
      </c>
    </row>
    <row r="1819" spans="1:5" ht="12.75">
      <c r="A1819" s="35" t="s">
        <v>59</v>
      </c>
      <c r="E1819" s="40" t="s">
        <v>5</v>
      </c>
    </row>
    <row r="1820" spans="1:5" ht="12.75">
      <c r="A1820" t="s">
        <v>60</v>
      </c>
      <c r="E1820" s="39" t="s">
        <v>5</v>
      </c>
    </row>
    <row r="1821" spans="1:16" ht="12.75">
      <c r="A1821" t="s">
        <v>52</v>
      </c>
      <c s="34" t="s">
        <v>77</v>
      </c>
      <c s="34" t="s">
        <v>4256</v>
      </c>
      <c s="35" t="s">
        <v>5</v>
      </c>
      <c s="6" t="s">
        <v>4257</v>
      </c>
      <c s="36" t="s">
        <v>85</v>
      </c>
      <c s="37">
        <v>1</v>
      </c>
      <c s="36">
        <v>0</v>
      </c>
      <c s="36">
        <f>ROUND(G1821*H1821,6)</f>
      </c>
      <c r="L1821" s="38">
        <v>0</v>
      </c>
      <c s="32">
        <f>ROUND(ROUND(L1821,2)*ROUND(G1821,3),2)</f>
      </c>
      <c s="36" t="s">
        <v>3291</v>
      </c>
      <c>
        <f>(M1821*21)/100</f>
      </c>
      <c t="s">
        <v>27</v>
      </c>
    </row>
    <row r="1822" spans="1:5" ht="12.75">
      <c r="A1822" s="35" t="s">
        <v>58</v>
      </c>
      <c r="E1822" s="39" t="s">
        <v>4258</v>
      </c>
    </row>
    <row r="1823" spans="1:5" ht="12.75">
      <c r="A1823" s="35" t="s">
        <v>59</v>
      </c>
      <c r="E1823" s="40" t="s">
        <v>5</v>
      </c>
    </row>
    <row r="1824" spans="1:5" ht="12.75">
      <c r="A1824" t="s">
        <v>60</v>
      </c>
      <c r="E1824" s="39" t="s">
        <v>5</v>
      </c>
    </row>
    <row r="1825" spans="1:16" ht="12.75">
      <c r="A1825" t="s">
        <v>52</v>
      </c>
      <c s="34" t="s">
        <v>82</v>
      </c>
      <c s="34" t="s">
        <v>4259</v>
      </c>
      <c s="35" t="s">
        <v>5</v>
      </c>
      <c s="6" t="s">
        <v>4260</v>
      </c>
      <c s="36" t="s">
        <v>85</v>
      </c>
      <c s="37">
        <v>2</v>
      </c>
      <c s="36">
        <v>0.00148</v>
      </c>
      <c s="36">
        <f>ROUND(G1825*H1825,6)</f>
      </c>
      <c r="L1825" s="38">
        <v>0</v>
      </c>
      <c s="32">
        <f>ROUND(ROUND(L1825,2)*ROUND(G1825,3),2)</f>
      </c>
      <c s="36" t="s">
        <v>3291</v>
      </c>
      <c>
        <f>(M1825*21)/100</f>
      </c>
      <c t="s">
        <v>27</v>
      </c>
    </row>
    <row r="1826" spans="1:5" ht="12.75">
      <c r="A1826" s="35" t="s">
        <v>58</v>
      </c>
      <c r="E1826" s="39" t="s">
        <v>4261</v>
      </c>
    </row>
    <row r="1827" spans="1:5" ht="12.75">
      <c r="A1827" s="35" t="s">
        <v>59</v>
      </c>
      <c r="E1827" s="40" t="s">
        <v>5</v>
      </c>
    </row>
    <row r="1828" spans="1:5" ht="12.75">
      <c r="A1828" t="s">
        <v>60</v>
      </c>
      <c r="E1828" s="39" t="s">
        <v>5</v>
      </c>
    </row>
    <row r="1829" spans="1:16" ht="12.75">
      <c r="A1829" t="s">
        <v>52</v>
      </c>
      <c s="34" t="s">
        <v>87</v>
      </c>
      <c s="34" t="s">
        <v>4262</v>
      </c>
      <c s="35" t="s">
        <v>5</v>
      </c>
      <c s="6" t="s">
        <v>4263</v>
      </c>
      <c s="36" t="s">
        <v>85</v>
      </c>
      <c s="37">
        <v>15</v>
      </c>
      <c s="36">
        <v>0</v>
      </c>
      <c s="36">
        <f>ROUND(G1829*H1829,6)</f>
      </c>
      <c r="L1829" s="38">
        <v>0</v>
      </c>
      <c s="32">
        <f>ROUND(ROUND(L1829,2)*ROUND(G1829,3),2)</f>
      </c>
      <c s="36" t="s">
        <v>3291</v>
      </c>
      <c>
        <f>(M1829*21)/100</f>
      </c>
      <c t="s">
        <v>27</v>
      </c>
    </row>
    <row r="1830" spans="1:5" ht="12.75">
      <c r="A1830" s="35" t="s">
        <v>58</v>
      </c>
      <c r="E1830" s="39" t="s">
        <v>4264</v>
      </c>
    </row>
    <row r="1831" spans="1:5" ht="12.75">
      <c r="A1831" s="35" t="s">
        <v>59</v>
      </c>
      <c r="E1831" s="40" t="s">
        <v>5</v>
      </c>
    </row>
    <row r="1832" spans="1:5" ht="12.75">
      <c r="A1832" t="s">
        <v>60</v>
      </c>
      <c r="E1832" s="39" t="s">
        <v>5</v>
      </c>
    </row>
    <row r="1833" spans="1:16" ht="12.75">
      <c r="A1833" t="s">
        <v>52</v>
      </c>
      <c s="34" t="s">
        <v>91</v>
      </c>
      <c s="34" t="s">
        <v>4265</v>
      </c>
      <c s="35" t="s">
        <v>5</v>
      </c>
      <c s="6" t="s">
        <v>4266</v>
      </c>
      <c s="36" t="s">
        <v>85</v>
      </c>
      <c s="37">
        <v>19</v>
      </c>
      <c s="36">
        <v>6E-05</v>
      </c>
      <c s="36">
        <f>ROUND(G1833*H1833,6)</f>
      </c>
      <c r="L1833" s="38">
        <v>0</v>
      </c>
      <c s="32">
        <f>ROUND(ROUND(L1833,2)*ROUND(G1833,3),2)</f>
      </c>
      <c s="36" t="s">
        <v>3291</v>
      </c>
      <c>
        <f>(M1833*21)/100</f>
      </c>
      <c t="s">
        <v>27</v>
      </c>
    </row>
    <row r="1834" spans="1:5" ht="12.75">
      <c r="A1834" s="35" t="s">
        <v>58</v>
      </c>
      <c r="E1834" s="39" t="s">
        <v>4267</v>
      </c>
    </row>
    <row r="1835" spans="1:5" ht="12.75">
      <c r="A1835" s="35" t="s">
        <v>59</v>
      </c>
      <c r="E1835" s="40" t="s">
        <v>5</v>
      </c>
    </row>
    <row r="1836" spans="1:5" ht="12.75">
      <c r="A1836" t="s">
        <v>60</v>
      </c>
      <c r="E1836" s="39" t="s">
        <v>5</v>
      </c>
    </row>
    <row r="1837" spans="1:16" ht="12.75">
      <c r="A1837" t="s">
        <v>52</v>
      </c>
      <c s="34" t="s">
        <v>96</v>
      </c>
      <c s="34" t="s">
        <v>4268</v>
      </c>
      <c s="35" t="s">
        <v>5</v>
      </c>
      <c s="6" t="s">
        <v>4269</v>
      </c>
      <c s="36" t="s">
        <v>85</v>
      </c>
      <c s="37">
        <v>3</v>
      </c>
      <c s="36">
        <v>0.00016</v>
      </c>
      <c s="36">
        <f>ROUND(G1837*H1837,6)</f>
      </c>
      <c r="L1837" s="38">
        <v>0</v>
      </c>
      <c s="32">
        <f>ROUND(ROUND(L1837,2)*ROUND(G1837,3),2)</f>
      </c>
      <c s="36" t="s">
        <v>3291</v>
      </c>
      <c>
        <f>(M1837*21)/100</f>
      </c>
      <c t="s">
        <v>27</v>
      </c>
    </row>
    <row r="1838" spans="1:5" ht="12.75">
      <c r="A1838" s="35" t="s">
        <v>58</v>
      </c>
      <c r="E1838" s="39" t="s">
        <v>4270</v>
      </c>
    </row>
    <row r="1839" spans="1:5" ht="12.75">
      <c r="A1839" s="35" t="s">
        <v>59</v>
      </c>
      <c r="E1839" s="40" t="s">
        <v>5</v>
      </c>
    </row>
    <row r="1840" spans="1:5" ht="12.75">
      <c r="A1840" t="s">
        <v>60</v>
      </c>
      <c r="E1840" s="39" t="s">
        <v>5</v>
      </c>
    </row>
    <row r="1841" spans="1:16" ht="12.75">
      <c r="A1841" t="s">
        <v>52</v>
      </c>
      <c s="34" t="s">
        <v>181</v>
      </c>
      <c s="34" t="s">
        <v>4271</v>
      </c>
      <c s="35" t="s">
        <v>5</v>
      </c>
      <c s="6" t="s">
        <v>4272</v>
      </c>
      <c s="36" t="s">
        <v>85</v>
      </c>
      <c s="37">
        <v>6</v>
      </c>
      <c s="36">
        <v>0.00029</v>
      </c>
      <c s="36">
        <f>ROUND(G1841*H1841,6)</f>
      </c>
      <c r="L1841" s="38">
        <v>0</v>
      </c>
      <c s="32">
        <f>ROUND(ROUND(L1841,2)*ROUND(G1841,3),2)</f>
      </c>
      <c s="36" t="s">
        <v>3291</v>
      </c>
      <c>
        <f>(M1841*21)/100</f>
      </c>
      <c t="s">
        <v>27</v>
      </c>
    </row>
    <row r="1842" spans="1:5" ht="12.75">
      <c r="A1842" s="35" t="s">
        <v>58</v>
      </c>
      <c r="E1842" s="39" t="s">
        <v>4273</v>
      </c>
    </row>
    <row r="1843" spans="1:5" ht="12.75">
      <c r="A1843" s="35" t="s">
        <v>59</v>
      </c>
      <c r="E1843" s="40" t="s">
        <v>5</v>
      </c>
    </row>
    <row r="1844" spans="1:5" ht="12.75">
      <c r="A1844" t="s">
        <v>60</v>
      </c>
      <c r="E1844" s="39" t="s">
        <v>5</v>
      </c>
    </row>
    <row r="1845" spans="1:16" ht="12.75">
      <c r="A1845" t="s">
        <v>52</v>
      </c>
      <c s="34" t="s">
        <v>186</v>
      </c>
      <c s="34" t="s">
        <v>4274</v>
      </c>
      <c s="35" t="s">
        <v>5</v>
      </c>
      <c s="6" t="s">
        <v>4275</v>
      </c>
      <c s="36" t="s">
        <v>80</v>
      </c>
      <c s="37">
        <v>215.5</v>
      </c>
      <c s="36">
        <v>0</v>
      </c>
      <c s="36">
        <f>ROUND(G1845*H1845,6)</f>
      </c>
      <c r="L1845" s="38">
        <v>0</v>
      </c>
      <c s="32">
        <f>ROUND(ROUND(L1845,2)*ROUND(G1845,3),2)</f>
      </c>
      <c s="36" t="s">
        <v>3291</v>
      </c>
      <c>
        <f>(M1845*21)/100</f>
      </c>
      <c t="s">
        <v>27</v>
      </c>
    </row>
    <row r="1846" spans="1:5" ht="12.75">
      <c r="A1846" s="35" t="s">
        <v>58</v>
      </c>
      <c r="E1846" s="39" t="s">
        <v>4276</v>
      </c>
    </row>
    <row r="1847" spans="1:5" ht="12.75">
      <c r="A1847" s="35" t="s">
        <v>59</v>
      </c>
      <c r="E1847" s="40" t="s">
        <v>5</v>
      </c>
    </row>
    <row r="1848" spans="1:5" ht="12.75">
      <c r="A1848" t="s">
        <v>60</v>
      </c>
      <c r="E1848" s="39" t="s">
        <v>5</v>
      </c>
    </row>
    <row r="1849" spans="1:16" ht="12.75">
      <c r="A1849" t="s">
        <v>52</v>
      </c>
      <c s="34" t="s">
        <v>189</v>
      </c>
      <c s="34" t="s">
        <v>4277</v>
      </c>
      <c s="35" t="s">
        <v>5</v>
      </c>
      <c s="6" t="s">
        <v>4278</v>
      </c>
      <c s="36" t="s">
        <v>80</v>
      </c>
      <c s="37">
        <v>7</v>
      </c>
      <c s="36">
        <v>0</v>
      </c>
      <c s="36">
        <f>ROUND(G1849*H1849,6)</f>
      </c>
      <c r="L1849" s="38">
        <v>0</v>
      </c>
      <c s="32">
        <f>ROUND(ROUND(L1849,2)*ROUND(G1849,3),2)</f>
      </c>
      <c s="36" t="s">
        <v>3291</v>
      </c>
      <c>
        <f>(M1849*21)/100</f>
      </c>
      <c t="s">
        <v>27</v>
      </c>
    </row>
    <row r="1850" spans="1:5" ht="12.75">
      <c r="A1850" s="35" t="s">
        <v>58</v>
      </c>
      <c r="E1850" s="39" t="s">
        <v>4279</v>
      </c>
    </row>
    <row r="1851" spans="1:5" ht="12.75">
      <c r="A1851" s="35" t="s">
        <v>59</v>
      </c>
      <c r="E1851" s="40" t="s">
        <v>5</v>
      </c>
    </row>
    <row r="1852" spans="1:5" ht="12.75">
      <c r="A1852" t="s">
        <v>60</v>
      </c>
      <c r="E1852" s="39" t="s">
        <v>5</v>
      </c>
    </row>
    <row r="1853" spans="1:16" ht="12.75">
      <c r="A1853" t="s">
        <v>52</v>
      </c>
      <c s="34" t="s">
        <v>3302</v>
      </c>
      <c s="34" t="s">
        <v>4280</v>
      </c>
      <c s="35" t="s">
        <v>5</v>
      </c>
      <c s="6" t="s">
        <v>4281</v>
      </c>
      <c s="36" t="s">
        <v>373</v>
      </c>
      <c s="37">
        <v>0.598</v>
      </c>
      <c s="36">
        <v>0</v>
      </c>
      <c s="36">
        <f>ROUND(G1853*H1853,6)</f>
      </c>
      <c r="L1853" s="38">
        <v>0</v>
      </c>
      <c s="32">
        <f>ROUND(ROUND(L1853,2)*ROUND(G1853,3),2)</f>
      </c>
      <c s="36" t="s">
        <v>3291</v>
      </c>
      <c>
        <f>(M1853*21)/100</f>
      </c>
      <c t="s">
        <v>27</v>
      </c>
    </row>
    <row r="1854" spans="1:5" ht="25.5">
      <c r="A1854" s="35" t="s">
        <v>58</v>
      </c>
      <c r="E1854" s="39" t="s">
        <v>4282</v>
      </c>
    </row>
    <row r="1855" spans="1:5" ht="12.75">
      <c r="A1855" s="35" t="s">
        <v>59</v>
      </c>
      <c r="E1855" s="40" t="s">
        <v>5</v>
      </c>
    </row>
    <row r="1856" spans="1:5" ht="114.75">
      <c r="A1856" t="s">
        <v>60</v>
      </c>
      <c r="E1856" s="39" t="s">
        <v>3210</v>
      </c>
    </row>
    <row r="1857" spans="1:16" ht="12.75">
      <c r="A1857" t="s">
        <v>52</v>
      </c>
      <c s="34" t="s">
        <v>3091</v>
      </c>
      <c s="34" t="s">
        <v>4283</v>
      </c>
      <c s="35" t="s">
        <v>5</v>
      </c>
      <c s="6" t="s">
        <v>4284</v>
      </c>
      <c s="36" t="s">
        <v>85</v>
      </c>
      <c s="37">
        <v>5</v>
      </c>
      <c s="36">
        <v>0.0004</v>
      </c>
      <c s="36">
        <f>ROUND(G1857*H1857,6)</f>
      </c>
      <c r="L1857" s="38">
        <v>0</v>
      </c>
      <c s="32">
        <f>ROUND(ROUND(L1857,2)*ROUND(G1857,3),2)</f>
      </c>
      <c s="36" t="s">
        <v>350</v>
      </c>
      <c>
        <f>(M1857*21)/100</f>
      </c>
      <c t="s">
        <v>27</v>
      </c>
    </row>
    <row r="1858" spans="1:5" ht="12.75">
      <c r="A1858" s="35" t="s">
        <v>58</v>
      </c>
      <c r="E1858" s="39" t="s">
        <v>4284</v>
      </c>
    </row>
    <row r="1859" spans="1:5" ht="12.75">
      <c r="A1859" s="35" t="s">
        <v>59</v>
      </c>
      <c r="E1859" s="40" t="s">
        <v>5</v>
      </c>
    </row>
    <row r="1860" spans="1:5" ht="12.75">
      <c r="A1860" t="s">
        <v>60</v>
      </c>
      <c r="E1860" s="39" t="s">
        <v>5</v>
      </c>
    </row>
    <row r="1861" spans="1:16" ht="25.5">
      <c r="A1861" t="s">
        <v>52</v>
      </c>
      <c s="34" t="s">
        <v>3101</v>
      </c>
      <c s="34" t="s">
        <v>4285</v>
      </c>
      <c s="35" t="s">
        <v>5</v>
      </c>
      <c s="6" t="s">
        <v>4286</v>
      </c>
      <c s="36" t="s">
        <v>85</v>
      </c>
      <c s="37">
        <v>14</v>
      </c>
      <c s="36">
        <v>0.0005</v>
      </c>
      <c s="36">
        <f>ROUND(G1861*H1861,6)</f>
      </c>
      <c r="L1861" s="38">
        <v>0</v>
      </c>
      <c s="32">
        <f>ROUND(ROUND(L1861,2)*ROUND(G1861,3),2)</f>
      </c>
      <c s="36" t="s">
        <v>350</v>
      </c>
      <c>
        <f>(M1861*21)/100</f>
      </c>
      <c t="s">
        <v>27</v>
      </c>
    </row>
    <row r="1862" spans="1:5" ht="25.5">
      <c r="A1862" s="35" t="s">
        <v>58</v>
      </c>
      <c r="E1862" s="39" t="s">
        <v>4287</v>
      </c>
    </row>
    <row r="1863" spans="1:5" ht="12.75">
      <c r="A1863" s="35" t="s">
        <v>59</v>
      </c>
      <c r="E1863" s="40" t="s">
        <v>5</v>
      </c>
    </row>
    <row r="1864" spans="1:5" ht="12.75">
      <c r="A1864" t="s">
        <v>60</v>
      </c>
      <c r="E1864" s="39" t="s">
        <v>5</v>
      </c>
    </row>
    <row r="1865" spans="1:13" ht="12.75">
      <c r="A1865" t="s">
        <v>49</v>
      </c>
      <c r="C1865" s="31" t="s">
        <v>4288</v>
      </c>
      <c r="E1865" s="33" t="s">
        <v>4289</v>
      </c>
      <c r="J1865" s="32">
        <f>0</f>
      </c>
      <c s="32">
        <f>0</f>
      </c>
      <c s="32">
        <f>0+L1866+L1870+L1874+L1878+L1882+L1886+L1890+L1894+L1898+L1902+L1906+L1910+L1914+L1918+L1922+L1926+L1930+L1934+L1938+L1942+L1946+L1950+L1954+L1958+L1962+L1966+L1970+L1974+L1978+L1982+L1986+L1990+L1994+L1998+L2002+L2006+L2010+L2014+L2018+L2022+L2026+L2030+L2034+L2038+L2042</f>
      </c>
      <c s="32">
        <f>0+M1866+M1870+M1874+M1878+M1882+M1886+M1890+M1894+M1898+M1902+M1906+M1910+M1914+M1918+M1922+M1926+M1930+M1934+M1938+M1942+M1946+M1950+M1954+M1958+M1962+M1966+M1970+M1974+M1978+M1982+M1986+M1990+M1994+M1998+M2002+M2006+M2010+M2014+M2018+M2022+M2026+M2030+M2034+M2038+M2042</f>
      </c>
    </row>
    <row r="1866" spans="1:16" ht="12.75">
      <c r="A1866" t="s">
        <v>52</v>
      </c>
      <c s="34" t="s">
        <v>193</v>
      </c>
      <c s="34" t="s">
        <v>4290</v>
      </c>
      <c s="35" t="s">
        <v>5</v>
      </c>
      <c s="6" t="s">
        <v>4291</v>
      </c>
      <c s="36" t="s">
        <v>80</v>
      </c>
      <c s="37">
        <v>100</v>
      </c>
      <c s="36">
        <v>0</v>
      </c>
      <c s="36">
        <f>ROUND(G1866*H1866,6)</f>
      </c>
      <c r="L1866" s="38">
        <v>0</v>
      </c>
      <c s="32">
        <f>ROUND(ROUND(L1866,2)*ROUND(G1866,3),2)</f>
      </c>
      <c s="36" t="s">
        <v>3291</v>
      </c>
      <c>
        <f>(M1866*21)/100</f>
      </c>
      <c t="s">
        <v>27</v>
      </c>
    </row>
    <row r="1867" spans="1:5" ht="12.75">
      <c r="A1867" s="35" t="s">
        <v>58</v>
      </c>
      <c r="E1867" s="39" t="s">
        <v>4292</v>
      </c>
    </row>
    <row r="1868" spans="1:5" ht="12.75">
      <c r="A1868" s="35" t="s">
        <v>59</v>
      </c>
      <c r="E1868" s="40" t="s">
        <v>5</v>
      </c>
    </row>
    <row r="1869" spans="1:5" ht="12.75">
      <c r="A1869" t="s">
        <v>60</v>
      </c>
      <c r="E1869" s="39" t="s">
        <v>5</v>
      </c>
    </row>
    <row r="1870" spans="1:16" ht="12.75">
      <c r="A1870" t="s">
        <v>52</v>
      </c>
      <c s="34" t="s">
        <v>196</v>
      </c>
      <c s="34" t="s">
        <v>4293</v>
      </c>
      <c s="35" t="s">
        <v>5</v>
      </c>
      <c s="6" t="s">
        <v>4294</v>
      </c>
      <c s="36" t="s">
        <v>85</v>
      </c>
      <c s="37">
        <v>49</v>
      </c>
      <c s="36">
        <v>0</v>
      </c>
      <c s="36">
        <f>ROUND(G1870*H1870,6)</f>
      </c>
      <c r="L1870" s="38">
        <v>0</v>
      </c>
      <c s="32">
        <f>ROUND(ROUND(L1870,2)*ROUND(G1870,3),2)</f>
      </c>
      <c s="36" t="s">
        <v>3291</v>
      </c>
      <c>
        <f>(M1870*21)/100</f>
      </c>
      <c t="s">
        <v>27</v>
      </c>
    </row>
    <row r="1871" spans="1:5" ht="12.75">
      <c r="A1871" s="35" t="s">
        <v>58</v>
      </c>
      <c r="E1871" s="39" t="s">
        <v>4295</v>
      </c>
    </row>
    <row r="1872" spans="1:5" ht="12.75">
      <c r="A1872" s="35" t="s">
        <v>59</v>
      </c>
      <c r="E1872" s="40" t="s">
        <v>5</v>
      </c>
    </row>
    <row r="1873" spans="1:5" ht="12.75">
      <c r="A1873" t="s">
        <v>60</v>
      </c>
      <c r="E1873" s="39" t="s">
        <v>5</v>
      </c>
    </row>
    <row r="1874" spans="1:16" ht="12.75">
      <c r="A1874" t="s">
        <v>52</v>
      </c>
      <c s="34" t="s">
        <v>200</v>
      </c>
      <c s="34" t="s">
        <v>4296</v>
      </c>
      <c s="35" t="s">
        <v>5</v>
      </c>
      <c s="6" t="s">
        <v>4297</v>
      </c>
      <c s="36" t="s">
        <v>80</v>
      </c>
      <c s="37">
        <v>80</v>
      </c>
      <c s="36">
        <v>0</v>
      </c>
      <c s="36">
        <f>ROUND(G1874*H1874,6)</f>
      </c>
      <c r="L1874" s="38">
        <v>0</v>
      </c>
      <c s="32">
        <f>ROUND(ROUND(L1874,2)*ROUND(G1874,3),2)</f>
      </c>
      <c s="36" t="s">
        <v>3291</v>
      </c>
      <c>
        <f>(M1874*21)/100</f>
      </c>
      <c t="s">
        <v>27</v>
      </c>
    </row>
    <row r="1875" spans="1:5" ht="12.75">
      <c r="A1875" s="35" t="s">
        <v>58</v>
      </c>
      <c r="E1875" s="39" t="s">
        <v>4298</v>
      </c>
    </row>
    <row r="1876" spans="1:5" ht="12.75">
      <c r="A1876" s="35" t="s">
        <v>59</v>
      </c>
      <c r="E1876" s="40" t="s">
        <v>5</v>
      </c>
    </row>
    <row r="1877" spans="1:5" ht="12.75">
      <c r="A1877" t="s">
        <v>60</v>
      </c>
      <c r="E1877" s="39" t="s">
        <v>5</v>
      </c>
    </row>
    <row r="1878" spans="1:16" ht="12.75">
      <c r="A1878" t="s">
        <v>52</v>
      </c>
      <c s="34" t="s">
        <v>203</v>
      </c>
      <c s="34" t="s">
        <v>4299</v>
      </c>
      <c s="35" t="s">
        <v>5</v>
      </c>
      <c s="6" t="s">
        <v>4300</v>
      </c>
      <c s="36" t="s">
        <v>80</v>
      </c>
      <c s="37">
        <v>175</v>
      </c>
      <c s="36">
        <v>0.00084</v>
      </c>
      <c s="36">
        <f>ROUND(G1878*H1878,6)</f>
      </c>
      <c r="L1878" s="38">
        <v>0</v>
      </c>
      <c s="32">
        <f>ROUND(ROUND(L1878,2)*ROUND(G1878,3),2)</f>
      </c>
      <c s="36" t="s">
        <v>3291</v>
      </c>
      <c>
        <f>(M1878*21)/100</f>
      </c>
      <c t="s">
        <v>27</v>
      </c>
    </row>
    <row r="1879" spans="1:5" ht="25.5">
      <c r="A1879" s="35" t="s">
        <v>58</v>
      </c>
      <c r="E1879" s="39" t="s">
        <v>4301</v>
      </c>
    </row>
    <row r="1880" spans="1:5" ht="12.75">
      <c r="A1880" s="35" t="s">
        <v>59</v>
      </c>
      <c r="E1880" s="40" t="s">
        <v>5</v>
      </c>
    </row>
    <row r="1881" spans="1:5" ht="12.75">
      <c r="A1881" t="s">
        <v>60</v>
      </c>
      <c r="E1881" s="39" t="s">
        <v>5</v>
      </c>
    </row>
    <row r="1882" spans="1:16" ht="12.75">
      <c r="A1882" t="s">
        <v>52</v>
      </c>
      <c s="34" t="s">
        <v>207</v>
      </c>
      <c s="34" t="s">
        <v>4302</v>
      </c>
      <c s="35" t="s">
        <v>5</v>
      </c>
      <c s="6" t="s">
        <v>4303</v>
      </c>
      <c s="36" t="s">
        <v>80</v>
      </c>
      <c s="37">
        <v>35</v>
      </c>
      <c s="36">
        <v>0.00116</v>
      </c>
      <c s="36">
        <f>ROUND(G1882*H1882,6)</f>
      </c>
      <c r="L1882" s="38">
        <v>0</v>
      </c>
      <c s="32">
        <f>ROUND(ROUND(L1882,2)*ROUND(G1882,3),2)</f>
      </c>
      <c s="36" t="s">
        <v>3291</v>
      </c>
      <c>
        <f>(M1882*21)/100</f>
      </c>
      <c t="s">
        <v>27</v>
      </c>
    </row>
    <row r="1883" spans="1:5" ht="25.5">
      <c r="A1883" s="35" t="s">
        <v>58</v>
      </c>
      <c r="E1883" s="39" t="s">
        <v>4304</v>
      </c>
    </row>
    <row r="1884" spans="1:5" ht="12.75">
      <c r="A1884" s="35" t="s">
        <v>59</v>
      </c>
      <c r="E1884" s="40" t="s">
        <v>5</v>
      </c>
    </row>
    <row r="1885" spans="1:5" ht="12.75">
      <c r="A1885" t="s">
        <v>60</v>
      </c>
      <c r="E1885" s="39" t="s">
        <v>5</v>
      </c>
    </row>
    <row r="1886" spans="1:16" ht="12.75">
      <c r="A1886" t="s">
        <v>52</v>
      </c>
      <c s="34" t="s">
        <v>159</v>
      </c>
      <c s="34" t="s">
        <v>4305</v>
      </c>
      <c s="35" t="s">
        <v>5</v>
      </c>
      <c s="6" t="s">
        <v>4306</v>
      </c>
      <c s="36" t="s">
        <v>80</v>
      </c>
      <c s="37">
        <v>38</v>
      </c>
      <c s="36">
        <v>0.00144</v>
      </c>
      <c s="36">
        <f>ROUND(G1886*H1886,6)</f>
      </c>
      <c r="L1886" s="38">
        <v>0</v>
      </c>
      <c s="32">
        <f>ROUND(ROUND(L1886,2)*ROUND(G1886,3),2)</f>
      </c>
      <c s="36" t="s">
        <v>3291</v>
      </c>
      <c>
        <f>(M1886*21)/100</f>
      </c>
      <c t="s">
        <v>27</v>
      </c>
    </row>
    <row r="1887" spans="1:5" ht="25.5">
      <c r="A1887" s="35" t="s">
        <v>58</v>
      </c>
      <c r="E1887" s="39" t="s">
        <v>4307</v>
      </c>
    </row>
    <row r="1888" spans="1:5" ht="12.75">
      <c r="A1888" s="35" t="s">
        <v>59</v>
      </c>
      <c r="E1888" s="40" t="s">
        <v>5</v>
      </c>
    </row>
    <row r="1889" spans="1:5" ht="12.75">
      <c r="A1889" t="s">
        <v>60</v>
      </c>
      <c r="E1889" s="39" t="s">
        <v>5</v>
      </c>
    </row>
    <row r="1890" spans="1:16" ht="12.75">
      <c r="A1890" t="s">
        <v>52</v>
      </c>
      <c s="34" t="s">
        <v>210</v>
      </c>
      <c s="34" t="s">
        <v>4308</v>
      </c>
      <c s="35" t="s">
        <v>5</v>
      </c>
      <c s="6" t="s">
        <v>4309</v>
      </c>
      <c s="36" t="s">
        <v>80</v>
      </c>
      <c s="37">
        <v>52</v>
      </c>
      <c s="36">
        <v>0.00281</v>
      </c>
      <c s="36">
        <f>ROUND(G1890*H1890,6)</f>
      </c>
      <c r="L1890" s="38">
        <v>0</v>
      </c>
      <c s="32">
        <f>ROUND(ROUND(L1890,2)*ROUND(G1890,3),2)</f>
      </c>
      <c s="36" t="s">
        <v>3291</v>
      </c>
      <c>
        <f>(M1890*21)/100</f>
      </c>
      <c t="s">
        <v>27</v>
      </c>
    </row>
    <row r="1891" spans="1:5" ht="25.5">
      <c r="A1891" s="35" t="s">
        <v>58</v>
      </c>
      <c r="E1891" s="39" t="s">
        <v>4310</v>
      </c>
    </row>
    <row r="1892" spans="1:5" ht="12.75">
      <c r="A1892" s="35" t="s">
        <v>59</v>
      </c>
      <c r="E1892" s="40" t="s">
        <v>5</v>
      </c>
    </row>
    <row r="1893" spans="1:5" ht="12.75">
      <c r="A1893" t="s">
        <v>60</v>
      </c>
      <c r="E1893" s="39" t="s">
        <v>5</v>
      </c>
    </row>
    <row r="1894" spans="1:16" ht="12.75">
      <c r="A1894" t="s">
        <v>52</v>
      </c>
      <c s="34" t="s">
        <v>215</v>
      </c>
      <c s="34" t="s">
        <v>4311</v>
      </c>
      <c s="35" t="s">
        <v>5</v>
      </c>
      <c s="6" t="s">
        <v>4312</v>
      </c>
      <c s="36" t="s">
        <v>80</v>
      </c>
      <c s="37">
        <v>23</v>
      </c>
      <c s="36">
        <v>0.00362</v>
      </c>
      <c s="36">
        <f>ROUND(G1894*H1894,6)</f>
      </c>
      <c r="L1894" s="38">
        <v>0</v>
      </c>
      <c s="32">
        <f>ROUND(ROUND(L1894,2)*ROUND(G1894,3),2)</f>
      </c>
      <c s="36" t="s">
        <v>3291</v>
      </c>
      <c>
        <f>(M1894*21)/100</f>
      </c>
      <c t="s">
        <v>27</v>
      </c>
    </row>
    <row r="1895" spans="1:5" ht="25.5">
      <c r="A1895" s="35" t="s">
        <v>58</v>
      </c>
      <c r="E1895" s="39" t="s">
        <v>4313</v>
      </c>
    </row>
    <row r="1896" spans="1:5" ht="12.75">
      <c r="A1896" s="35" t="s">
        <v>59</v>
      </c>
      <c r="E1896" s="40" t="s">
        <v>5</v>
      </c>
    </row>
    <row r="1897" spans="1:5" ht="12.75">
      <c r="A1897" t="s">
        <v>60</v>
      </c>
      <c r="E1897" s="39" t="s">
        <v>5</v>
      </c>
    </row>
    <row r="1898" spans="1:16" ht="25.5">
      <c r="A1898" t="s">
        <v>52</v>
      </c>
      <c s="34" t="s">
        <v>219</v>
      </c>
      <c s="34" t="s">
        <v>4314</v>
      </c>
      <c s="35" t="s">
        <v>5</v>
      </c>
      <c s="6" t="s">
        <v>4315</v>
      </c>
      <c s="36" t="s">
        <v>80</v>
      </c>
      <c s="37">
        <v>59</v>
      </c>
      <c s="36">
        <v>4E-05</v>
      </c>
      <c s="36">
        <f>ROUND(G1898*H1898,6)</f>
      </c>
      <c r="L1898" s="38">
        <v>0</v>
      </c>
      <c s="32">
        <f>ROUND(ROUND(L1898,2)*ROUND(G1898,3),2)</f>
      </c>
      <c s="36" t="s">
        <v>3291</v>
      </c>
      <c>
        <f>(M1898*21)/100</f>
      </c>
      <c t="s">
        <v>27</v>
      </c>
    </row>
    <row r="1899" spans="1:5" ht="38.25">
      <c r="A1899" s="35" t="s">
        <v>58</v>
      </c>
      <c r="E1899" s="39" t="s">
        <v>4316</v>
      </c>
    </row>
    <row r="1900" spans="1:5" ht="12.75">
      <c r="A1900" s="35" t="s">
        <v>59</v>
      </c>
      <c r="E1900" s="40" t="s">
        <v>5</v>
      </c>
    </row>
    <row r="1901" spans="1:5" ht="25.5">
      <c r="A1901" t="s">
        <v>60</v>
      </c>
      <c r="E1901" s="39" t="s">
        <v>4317</v>
      </c>
    </row>
    <row r="1902" spans="1:16" ht="25.5">
      <c r="A1902" t="s">
        <v>52</v>
      </c>
      <c s="34" t="s">
        <v>224</v>
      </c>
      <c s="34" t="s">
        <v>4318</v>
      </c>
      <c s="35" t="s">
        <v>5</v>
      </c>
      <c s="6" t="s">
        <v>4319</v>
      </c>
      <c s="36" t="s">
        <v>80</v>
      </c>
      <c s="37">
        <v>24</v>
      </c>
      <c s="36">
        <v>4E-05</v>
      </c>
      <c s="36">
        <f>ROUND(G1902*H1902,6)</f>
      </c>
      <c r="L1902" s="38">
        <v>0</v>
      </c>
      <c s="32">
        <f>ROUND(ROUND(L1902,2)*ROUND(G1902,3),2)</f>
      </c>
      <c s="36" t="s">
        <v>3291</v>
      </c>
      <c>
        <f>(M1902*21)/100</f>
      </c>
      <c t="s">
        <v>27</v>
      </c>
    </row>
    <row r="1903" spans="1:5" ht="38.25">
      <c r="A1903" s="35" t="s">
        <v>58</v>
      </c>
      <c r="E1903" s="39" t="s">
        <v>4320</v>
      </c>
    </row>
    <row r="1904" spans="1:5" ht="12.75">
      <c r="A1904" s="35" t="s">
        <v>59</v>
      </c>
      <c r="E1904" s="40" t="s">
        <v>5</v>
      </c>
    </row>
    <row r="1905" spans="1:5" ht="25.5">
      <c r="A1905" t="s">
        <v>60</v>
      </c>
      <c r="E1905" s="39" t="s">
        <v>4317</v>
      </c>
    </row>
    <row r="1906" spans="1:16" ht="25.5">
      <c r="A1906" t="s">
        <v>52</v>
      </c>
      <c s="34" t="s">
        <v>228</v>
      </c>
      <c s="34" t="s">
        <v>4321</v>
      </c>
      <c s="35" t="s">
        <v>5</v>
      </c>
      <c s="6" t="s">
        <v>4322</v>
      </c>
      <c s="36" t="s">
        <v>80</v>
      </c>
      <c s="37">
        <v>38</v>
      </c>
      <c s="36">
        <v>4E-05</v>
      </c>
      <c s="36">
        <f>ROUND(G1906*H1906,6)</f>
      </c>
      <c r="L1906" s="38">
        <v>0</v>
      </c>
      <c s="32">
        <f>ROUND(ROUND(L1906,2)*ROUND(G1906,3),2)</f>
      </c>
      <c s="36" t="s">
        <v>3291</v>
      </c>
      <c>
        <f>(M1906*21)/100</f>
      </c>
      <c t="s">
        <v>27</v>
      </c>
    </row>
    <row r="1907" spans="1:5" ht="38.25">
      <c r="A1907" s="35" t="s">
        <v>58</v>
      </c>
      <c r="E1907" s="39" t="s">
        <v>4323</v>
      </c>
    </row>
    <row r="1908" spans="1:5" ht="12.75">
      <c r="A1908" s="35" t="s">
        <v>59</v>
      </c>
      <c r="E1908" s="40" t="s">
        <v>5</v>
      </c>
    </row>
    <row r="1909" spans="1:5" ht="25.5">
      <c r="A1909" t="s">
        <v>60</v>
      </c>
      <c r="E1909" s="39" t="s">
        <v>4317</v>
      </c>
    </row>
    <row r="1910" spans="1:16" ht="25.5">
      <c r="A1910" t="s">
        <v>52</v>
      </c>
      <c s="34" t="s">
        <v>232</v>
      </c>
      <c s="34" t="s">
        <v>4324</v>
      </c>
      <c s="35" t="s">
        <v>5</v>
      </c>
      <c s="6" t="s">
        <v>4325</v>
      </c>
      <c s="36" t="s">
        <v>80</v>
      </c>
      <c s="37">
        <v>23</v>
      </c>
      <c s="36">
        <v>9E-05</v>
      </c>
      <c s="36">
        <f>ROUND(G1910*H1910,6)</f>
      </c>
      <c r="L1910" s="38">
        <v>0</v>
      </c>
      <c s="32">
        <f>ROUND(ROUND(L1910,2)*ROUND(G1910,3),2)</f>
      </c>
      <c s="36" t="s">
        <v>3291</v>
      </c>
      <c>
        <f>(M1910*21)/100</f>
      </c>
      <c t="s">
        <v>27</v>
      </c>
    </row>
    <row r="1911" spans="1:5" ht="38.25">
      <c r="A1911" s="35" t="s">
        <v>58</v>
      </c>
      <c r="E1911" s="39" t="s">
        <v>4326</v>
      </c>
    </row>
    <row r="1912" spans="1:5" ht="12.75">
      <c r="A1912" s="35" t="s">
        <v>59</v>
      </c>
      <c r="E1912" s="40" t="s">
        <v>5</v>
      </c>
    </row>
    <row r="1913" spans="1:5" ht="25.5">
      <c r="A1913" t="s">
        <v>60</v>
      </c>
      <c r="E1913" s="39" t="s">
        <v>4317</v>
      </c>
    </row>
    <row r="1914" spans="1:16" ht="25.5">
      <c r="A1914" t="s">
        <v>52</v>
      </c>
      <c s="34" t="s">
        <v>236</v>
      </c>
      <c s="34" t="s">
        <v>4327</v>
      </c>
      <c s="35" t="s">
        <v>5</v>
      </c>
      <c s="6" t="s">
        <v>4328</v>
      </c>
      <c s="36" t="s">
        <v>80</v>
      </c>
      <c s="37">
        <v>178</v>
      </c>
      <c s="36">
        <v>0.00024</v>
      </c>
      <c s="36">
        <f>ROUND(G1914*H1914,6)</f>
      </c>
      <c r="L1914" s="38">
        <v>0</v>
      </c>
      <c s="32">
        <f>ROUND(ROUND(L1914,2)*ROUND(G1914,3),2)</f>
      </c>
      <c s="36" t="s">
        <v>3291</v>
      </c>
      <c>
        <f>(M1914*21)/100</f>
      </c>
      <c t="s">
        <v>27</v>
      </c>
    </row>
    <row r="1915" spans="1:5" ht="38.25">
      <c r="A1915" s="35" t="s">
        <v>58</v>
      </c>
      <c r="E1915" s="39" t="s">
        <v>4329</v>
      </c>
    </row>
    <row r="1916" spans="1:5" ht="12.75">
      <c r="A1916" s="35" t="s">
        <v>59</v>
      </c>
      <c r="E1916" s="40" t="s">
        <v>5</v>
      </c>
    </row>
    <row r="1917" spans="1:5" ht="25.5">
      <c r="A1917" t="s">
        <v>60</v>
      </c>
      <c r="E1917" s="39" t="s">
        <v>4317</v>
      </c>
    </row>
    <row r="1918" spans="1:16" ht="12.75">
      <c r="A1918" t="s">
        <v>52</v>
      </c>
      <c s="34" t="s">
        <v>240</v>
      </c>
      <c s="34" t="s">
        <v>4330</v>
      </c>
      <c s="35" t="s">
        <v>5</v>
      </c>
      <c s="6" t="s">
        <v>4331</v>
      </c>
      <c s="36" t="s">
        <v>80</v>
      </c>
      <c s="37">
        <v>100</v>
      </c>
      <c s="36">
        <v>0</v>
      </c>
      <c s="36">
        <f>ROUND(G1918*H1918,6)</f>
      </c>
      <c r="L1918" s="38">
        <v>0</v>
      </c>
      <c s="32">
        <f>ROUND(ROUND(L1918,2)*ROUND(G1918,3),2)</f>
      </c>
      <c s="36" t="s">
        <v>3291</v>
      </c>
      <c>
        <f>(M1918*21)/100</f>
      </c>
      <c t="s">
        <v>27</v>
      </c>
    </row>
    <row r="1919" spans="1:5" ht="12.75">
      <c r="A1919" s="35" t="s">
        <v>58</v>
      </c>
      <c r="E1919" s="39" t="s">
        <v>4332</v>
      </c>
    </row>
    <row r="1920" spans="1:5" ht="12.75">
      <c r="A1920" s="35" t="s">
        <v>59</v>
      </c>
      <c r="E1920" s="40" t="s">
        <v>5</v>
      </c>
    </row>
    <row r="1921" spans="1:5" ht="38.25">
      <c r="A1921" t="s">
        <v>60</v>
      </c>
      <c r="E1921" s="39" t="s">
        <v>4333</v>
      </c>
    </row>
    <row r="1922" spans="1:16" ht="12.75">
      <c r="A1922" t="s">
        <v>52</v>
      </c>
      <c s="34" t="s">
        <v>244</v>
      </c>
      <c s="34" t="s">
        <v>4334</v>
      </c>
      <c s="35" t="s">
        <v>5</v>
      </c>
      <c s="6" t="s">
        <v>4335</v>
      </c>
      <c s="36" t="s">
        <v>80</v>
      </c>
      <c s="37">
        <v>51</v>
      </c>
      <c s="36">
        <v>0.00162</v>
      </c>
      <c s="36">
        <f>ROUND(G1922*H1922,6)</f>
      </c>
      <c r="L1922" s="38">
        <v>0</v>
      </c>
      <c s="32">
        <f>ROUND(ROUND(L1922,2)*ROUND(G1922,3),2)</f>
      </c>
      <c s="36" t="s">
        <v>3291</v>
      </c>
      <c>
        <f>(M1922*21)/100</f>
      </c>
      <c t="s">
        <v>27</v>
      </c>
    </row>
    <row r="1923" spans="1:5" ht="12.75">
      <c r="A1923" s="35" t="s">
        <v>58</v>
      </c>
      <c r="E1923" s="39" t="s">
        <v>4336</v>
      </c>
    </row>
    <row r="1924" spans="1:5" ht="12.75">
      <c r="A1924" s="35" t="s">
        <v>59</v>
      </c>
      <c r="E1924" s="40" t="s">
        <v>5</v>
      </c>
    </row>
    <row r="1925" spans="1:5" ht="25.5">
      <c r="A1925" t="s">
        <v>60</v>
      </c>
      <c r="E1925" s="39" t="s">
        <v>4337</v>
      </c>
    </row>
    <row r="1926" spans="1:16" ht="12.75">
      <c r="A1926" t="s">
        <v>52</v>
      </c>
      <c s="34" t="s">
        <v>247</v>
      </c>
      <c s="34" t="s">
        <v>4338</v>
      </c>
      <c s="35" t="s">
        <v>5</v>
      </c>
      <c s="6" t="s">
        <v>4339</v>
      </c>
      <c s="36" t="s">
        <v>80</v>
      </c>
      <c s="37">
        <v>14</v>
      </c>
      <c s="36">
        <v>0.00192</v>
      </c>
      <c s="36">
        <f>ROUND(G1926*H1926,6)</f>
      </c>
      <c r="L1926" s="38">
        <v>0</v>
      </c>
      <c s="32">
        <f>ROUND(ROUND(L1926,2)*ROUND(G1926,3),2)</f>
      </c>
      <c s="36" t="s">
        <v>3291</v>
      </c>
      <c>
        <f>(M1926*21)/100</f>
      </c>
      <c t="s">
        <v>27</v>
      </c>
    </row>
    <row r="1927" spans="1:5" ht="12.75">
      <c r="A1927" s="35" t="s">
        <v>58</v>
      </c>
      <c r="E1927" s="39" t="s">
        <v>4340</v>
      </c>
    </row>
    <row r="1928" spans="1:5" ht="12.75">
      <c r="A1928" s="35" t="s">
        <v>59</v>
      </c>
      <c r="E1928" s="40" t="s">
        <v>5</v>
      </c>
    </row>
    <row r="1929" spans="1:5" ht="25.5">
      <c r="A1929" t="s">
        <v>60</v>
      </c>
      <c r="E1929" s="39" t="s">
        <v>4337</v>
      </c>
    </row>
    <row r="1930" spans="1:16" ht="12.75">
      <c r="A1930" t="s">
        <v>52</v>
      </c>
      <c s="34" t="s">
        <v>251</v>
      </c>
      <c s="34" t="s">
        <v>4341</v>
      </c>
      <c s="35" t="s">
        <v>5</v>
      </c>
      <c s="6" t="s">
        <v>4342</v>
      </c>
      <c s="36" t="s">
        <v>80</v>
      </c>
      <c s="37">
        <v>34</v>
      </c>
      <c s="36">
        <v>0.00242</v>
      </c>
      <c s="36">
        <f>ROUND(G1930*H1930,6)</f>
      </c>
      <c r="L1930" s="38">
        <v>0</v>
      </c>
      <c s="32">
        <f>ROUND(ROUND(L1930,2)*ROUND(G1930,3),2)</f>
      </c>
      <c s="36" t="s">
        <v>3291</v>
      </c>
      <c>
        <f>(M1930*21)/100</f>
      </c>
      <c t="s">
        <v>27</v>
      </c>
    </row>
    <row r="1931" spans="1:5" ht="12.75">
      <c r="A1931" s="35" t="s">
        <v>58</v>
      </c>
      <c r="E1931" s="39" t="s">
        <v>4343</v>
      </c>
    </row>
    <row r="1932" spans="1:5" ht="12.75">
      <c r="A1932" s="35" t="s">
        <v>59</v>
      </c>
      <c r="E1932" s="40" t="s">
        <v>5</v>
      </c>
    </row>
    <row r="1933" spans="1:5" ht="25.5">
      <c r="A1933" t="s">
        <v>60</v>
      </c>
      <c r="E1933" s="39" t="s">
        <v>4337</v>
      </c>
    </row>
    <row r="1934" spans="1:16" ht="12.75">
      <c r="A1934" t="s">
        <v>52</v>
      </c>
      <c s="34" t="s">
        <v>255</v>
      </c>
      <c s="34" t="s">
        <v>4344</v>
      </c>
      <c s="35" t="s">
        <v>5</v>
      </c>
      <c s="6" t="s">
        <v>4345</v>
      </c>
      <c s="36" t="s">
        <v>80</v>
      </c>
      <c s="37">
        <v>46</v>
      </c>
      <c s="36">
        <v>0.00268</v>
      </c>
      <c s="36">
        <f>ROUND(G1934*H1934,6)</f>
      </c>
      <c r="L1934" s="38">
        <v>0</v>
      </c>
      <c s="32">
        <f>ROUND(ROUND(L1934,2)*ROUND(G1934,3),2)</f>
      </c>
      <c s="36" t="s">
        <v>3291</v>
      </c>
      <c>
        <f>(M1934*21)/100</f>
      </c>
      <c t="s">
        <v>27</v>
      </c>
    </row>
    <row r="1935" spans="1:5" ht="12.75">
      <c r="A1935" s="35" t="s">
        <v>58</v>
      </c>
      <c r="E1935" s="39" t="s">
        <v>4346</v>
      </c>
    </row>
    <row r="1936" spans="1:5" ht="12.75">
      <c r="A1936" s="35" t="s">
        <v>59</v>
      </c>
      <c r="E1936" s="40" t="s">
        <v>5</v>
      </c>
    </row>
    <row r="1937" spans="1:5" ht="25.5">
      <c r="A1937" t="s">
        <v>60</v>
      </c>
      <c r="E1937" s="39" t="s">
        <v>4337</v>
      </c>
    </row>
    <row r="1938" spans="1:16" ht="12.75">
      <c r="A1938" t="s">
        <v>52</v>
      </c>
      <c s="34" t="s">
        <v>259</v>
      </c>
      <c s="34" t="s">
        <v>4347</v>
      </c>
      <c s="35" t="s">
        <v>5</v>
      </c>
      <c s="6" t="s">
        <v>4348</v>
      </c>
      <c s="36" t="s">
        <v>85</v>
      </c>
      <c s="37">
        <v>34</v>
      </c>
      <c s="36">
        <v>0</v>
      </c>
      <c s="36">
        <f>ROUND(G1938*H1938,6)</f>
      </c>
      <c r="L1938" s="38">
        <v>0</v>
      </c>
      <c s="32">
        <f>ROUND(ROUND(L1938,2)*ROUND(G1938,3),2)</f>
      </c>
      <c s="36" t="s">
        <v>3291</v>
      </c>
      <c>
        <f>(M1938*21)/100</f>
      </c>
      <c t="s">
        <v>27</v>
      </c>
    </row>
    <row r="1939" spans="1:5" ht="12.75">
      <c r="A1939" s="35" t="s">
        <v>58</v>
      </c>
      <c r="E1939" s="39" t="s">
        <v>4349</v>
      </c>
    </row>
    <row r="1940" spans="1:5" ht="12.75">
      <c r="A1940" s="35" t="s">
        <v>59</v>
      </c>
      <c r="E1940" s="40" t="s">
        <v>5</v>
      </c>
    </row>
    <row r="1941" spans="1:5" ht="51">
      <c r="A1941" t="s">
        <v>60</v>
      </c>
      <c r="E1941" s="39" t="s">
        <v>4350</v>
      </c>
    </row>
    <row r="1942" spans="1:16" ht="12.75">
      <c r="A1942" t="s">
        <v>52</v>
      </c>
      <c s="34" t="s">
        <v>263</v>
      </c>
      <c s="34" t="s">
        <v>4351</v>
      </c>
      <c s="35" t="s">
        <v>5</v>
      </c>
      <c s="6" t="s">
        <v>4352</v>
      </c>
      <c s="36" t="s">
        <v>80</v>
      </c>
      <c s="37">
        <v>30</v>
      </c>
      <c s="36">
        <v>0</v>
      </c>
      <c s="36">
        <f>ROUND(G1942*H1942,6)</f>
      </c>
      <c r="L1942" s="38">
        <v>0</v>
      </c>
      <c s="32">
        <f>ROUND(ROUND(L1942,2)*ROUND(G1942,3),2)</f>
      </c>
      <c s="36" t="s">
        <v>3291</v>
      </c>
      <c>
        <f>(M1942*21)/100</f>
      </c>
      <c t="s">
        <v>27</v>
      </c>
    </row>
    <row r="1943" spans="1:5" ht="12.75">
      <c r="A1943" s="35" t="s">
        <v>58</v>
      </c>
      <c r="E1943" s="39" t="s">
        <v>4353</v>
      </c>
    </row>
    <row r="1944" spans="1:5" ht="12.75">
      <c r="A1944" s="35" t="s">
        <v>59</v>
      </c>
      <c r="E1944" s="40" t="s">
        <v>5</v>
      </c>
    </row>
    <row r="1945" spans="1:5" ht="25.5">
      <c r="A1945" t="s">
        <v>60</v>
      </c>
      <c r="E1945" s="39" t="s">
        <v>4354</v>
      </c>
    </row>
    <row r="1946" spans="1:16" ht="12.75">
      <c r="A1946" t="s">
        <v>52</v>
      </c>
      <c s="34" t="s">
        <v>267</v>
      </c>
      <c s="34" t="s">
        <v>4355</v>
      </c>
      <c s="35" t="s">
        <v>5</v>
      </c>
      <c s="6" t="s">
        <v>4356</v>
      </c>
      <c s="36" t="s">
        <v>4357</v>
      </c>
      <c s="37">
        <v>2</v>
      </c>
      <c s="36">
        <v>0.00025</v>
      </c>
      <c s="36">
        <f>ROUND(G1946*H1946,6)</f>
      </c>
      <c r="L1946" s="38">
        <v>0</v>
      </c>
      <c s="32">
        <f>ROUND(ROUND(L1946,2)*ROUND(G1946,3),2)</f>
      </c>
      <c s="36" t="s">
        <v>3291</v>
      </c>
      <c>
        <f>(M1946*21)/100</f>
      </c>
      <c t="s">
        <v>27</v>
      </c>
    </row>
    <row r="1947" spans="1:5" ht="12.75">
      <c r="A1947" s="35" t="s">
        <v>58</v>
      </c>
      <c r="E1947" s="39" t="s">
        <v>4358</v>
      </c>
    </row>
    <row r="1948" spans="1:5" ht="12.75">
      <c r="A1948" s="35" t="s">
        <v>59</v>
      </c>
      <c r="E1948" s="40" t="s">
        <v>5</v>
      </c>
    </row>
    <row r="1949" spans="1:5" ht="25.5">
      <c r="A1949" t="s">
        <v>60</v>
      </c>
      <c r="E1949" s="39" t="s">
        <v>4359</v>
      </c>
    </row>
    <row r="1950" spans="1:16" ht="25.5">
      <c r="A1950" t="s">
        <v>52</v>
      </c>
      <c s="34" t="s">
        <v>271</v>
      </c>
      <c s="34" t="s">
        <v>4360</v>
      </c>
      <c s="35" t="s">
        <v>5</v>
      </c>
      <c s="6" t="s">
        <v>4361</v>
      </c>
      <c s="36" t="s">
        <v>85</v>
      </c>
      <c s="37">
        <v>32</v>
      </c>
      <c s="36">
        <v>0.00037</v>
      </c>
      <c s="36">
        <f>ROUND(G1950*H1950,6)</f>
      </c>
      <c r="L1950" s="38">
        <v>0</v>
      </c>
      <c s="32">
        <f>ROUND(ROUND(L1950,2)*ROUND(G1950,3),2)</f>
      </c>
      <c s="36" t="s">
        <v>3291</v>
      </c>
      <c>
        <f>(M1950*21)/100</f>
      </c>
      <c t="s">
        <v>27</v>
      </c>
    </row>
    <row r="1951" spans="1:5" ht="12.75">
      <c r="A1951" s="35" t="s">
        <v>58</v>
      </c>
      <c r="E1951" s="39" t="s">
        <v>4362</v>
      </c>
    </row>
    <row r="1952" spans="1:5" ht="12.75">
      <c r="A1952" s="35" t="s">
        <v>59</v>
      </c>
      <c r="E1952" s="40" t="s">
        <v>5</v>
      </c>
    </row>
    <row r="1953" spans="1:5" ht="25.5">
      <c r="A1953" t="s">
        <v>60</v>
      </c>
      <c r="E1953" s="39" t="s">
        <v>4359</v>
      </c>
    </row>
    <row r="1954" spans="1:16" ht="12.75">
      <c r="A1954" t="s">
        <v>52</v>
      </c>
      <c s="34" t="s">
        <v>275</v>
      </c>
      <c s="34" t="s">
        <v>4363</v>
      </c>
      <c s="35" t="s">
        <v>5</v>
      </c>
      <c s="6" t="s">
        <v>4364</v>
      </c>
      <c s="36" t="s">
        <v>85</v>
      </c>
      <c s="37">
        <v>10</v>
      </c>
      <c s="36">
        <v>0</v>
      </c>
      <c s="36">
        <f>ROUND(G1954*H1954,6)</f>
      </c>
      <c r="L1954" s="38">
        <v>0</v>
      </c>
      <c s="32">
        <f>ROUND(ROUND(L1954,2)*ROUND(G1954,3),2)</f>
      </c>
      <c s="36" t="s">
        <v>3291</v>
      </c>
      <c>
        <f>(M1954*21)/100</f>
      </c>
      <c t="s">
        <v>27</v>
      </c>
    </row>
    <row r="1955" spans="1:5" ht="12.75">
      <c r="A1955" s="35" t="s">
        <v>58</v>
      </c>
      <c r="E1955" s="39" t="s">
        <v>4365</v>
      </c>
    </row>
    <row r="1956" spans="1:5" ht="12.75">
      <c r="A1956" s="35" t="s">
        <v>59</v>
      </c>
      <c r="E1956" s="40" t="s">
        <v>5</v>
      </c>
    </row>
    <row r="1957" spans="1:5" ht="12.75">
      <c r="A1957" t="s">
        <v>60</v>
      </c>
      <c r="E1957" s="39" t="s">
        <v>5</v>
      </c>
    </row>
    <row r="1958" spans="1:16" ht="12.75">
      <c r="A1958" t="s">
        <v>52</v>
      </c>
      <c s="34" t="s">
        <v>279</v>
      </c>
      <c s="34" t="s">
        <v>4366</v>
      </c>
      <c s="35" t="s">
        <v>5</v>
      </c>
      <c s="6" t="s">
        <v>4367</v>
      </c>
      <c s="36" t="s">
        <v>85</v>
      </c>
      <c s="37">
        <v>5</v>
      </c>
      <c s="36">
        <v>0</v>
      </c>
      <c s="36">
        <f>ROUND(G1958*H1958,6)</f>
      </c>
      <c r="L1958" s="38">
        <v>0</v>
      </c>
      <c s="32">
        <f>ROUND(ROUND(L1958,2)*ROUND(G1958,3),2)</f>
      </c>
      <c s="36" t="s">
        <v>3291</v>
      </c>
      <c>
        <f>(M1958*21)/100</f>
      </c>
      <c t="s">
        <v>27</v>
      </c>
    </row>
    <row r="1959" spans="1:5" ht="12.75">
      <c r="A1959" s="35" t="s">
        <v>58</v>
      </c>
      <c r="E1959" s="39" t="s">
        <v>4368</v>
      </c>
    </row>
    <row r="1960" spans="1:5" ht="12.75">
      <c r="A1960" s="35" t="s">
        <v>59</v>
      </c>
      <c r="E1960" s="40" t="s">
        <v>5</v>
      </c>
    </row>
    <row r="1961" spans="1:5" ht="12.75">
      <c r="A1961" t="s">
        <v>60</v>
      </c>
      <c r="E1961" s="39" t="s">
        <v>5</v>
      </c>
    </row>
    <row r="1962" spans="1:16" ht="12.75">
      <c r="A1962" t="s">
        <v>52</v>
      </c>
      <c s="34" t="s">
        <v>283</v>
      </c>
      <c s="34" t="s">
        <v>4369</v>
      </c>
      <c s="35" t="s">
        <v>5</v>
      </c>
      <c s="6" t="s">
        <v>4370</v>
      </c>
      <c s="36" t="s">
        <v>85</v>
      </c>
      <c s="37">
        <v>2</v>
      </c>
      <c s="36">
        <v>0.00022</v>
      </c>
      <c s="36">
        <f>ROUND(G1962*H1962,6)</f>
      </c>
      <c r="L1962" s="38">
        <v>0</v>
      </c>
      <c s="32">
        <f>ROUND(ROUND(L1962,2)*ROUND(G1962,3),2)</f>
      </c>
      <c s="36" t="s">
        <v>3291</v>
      </c>
      <c>
        <f>(M1962*21)/100</f>
      </c>
      <c t="s">
        <v>27</v>
      </c>
    </row>
    <row r="1963" spans="1:5" ht="12.75">
      <c r="A1963" s="35" t="s">
        <v>58</v>
      </c>
      <c r="E1963" s="39" t="s">
        <v>4371</v>
      </c>
    </row>
    <row r="1964" spans="1:5" ht="12.75">
      <c r="A1964" s="35" t="s">
        <v>59</v>
      </c>
      <c r="E1964" s="40" t="s">
        <v>5</v>
      </c>
    </row>
    <row r="1965" spans="1:5" ht="25.5">
      <c r="A1965" t="s">
        <v>60</v>
      </c>
      <c r="E1965" s="39" t="s">
        <v>4359</v>
      </c>
    </row>
    <row r="1966" spans="1:16" ht="12.75">
      <c r="A1966" t="s">
        <v>52</v>
      </c>
      <c s="34" t="s">
        <v>287</v>
      </c>
      <c s="34" t="s">
        <v>4372</v>
      </c>
      <c s="35" t="s">
        <v>5</v>
      </c>
      <c s="6" t="s">
        <v>4373</v>
      </c>
      <c s="36" t="s">
        <v>85</v>
      </c>
      <c s="37">
        <v>1</v>
      </c>
      <c s="36">
        <v>0.00012</v>
      </c>
      <c s="36">
        <f>ROUND(G1966*H1966,6)</f>
      </c>
      <c r="L1966" s="38">
        <v>0</v>
      </c>
      <c s="32">
        <f>ROUND(ROUND(L1966,2)*ROUND(G1966,3),2)</f>
      </c>
      <c s="36" t="s">
        <v>3291</v>
      </c>
      <c>
        <f>(M1966*21)/100</f>
      </c>
      <c t="s">
        <v>27</v>
      </c>
    </row>
    <row r="1967" spans="1:5" ht="12.75">
      <c r="A1967" s="35" t="s">
        <v>58</v>
      </c>
      <c r="E1967" s="39" t="s">
        <v>4374</v>
      </c>
    </row>
    <row r="1968" spans="1:5" ht="12.75">
      <c r="A1968" s="35" t="s">
        <v>59</v>
      </c>
      <c r="E1968" s="40" t="s">
        <v>5</v>
      </c>
    </row>
    <row r="1969" spans="1:5" ht="12.75">
      <c r="A1969" t="s">
        <v>60</v>
      </c>
      <c r="E1969" s="39" t="s">
        <v>5</v>
      </c>
    </row>
    <row r="1970" spans="1:16" ht="12.75">
      <c r="A1970" t="s">
        <v>52</v>
      </c>
      <c s="34" t="s">
        <v>291</v>
      </c>
      <c s="34" t="s">
        <v>4375</v>
      </c>
      <c s="35" t="s">
        <v>5</v>
      </c>
      <c s="6" t="s">
        <v>4376</v>
      </c>
      <c s="36" t="s">
        <v>85</v>
      </c>
      <c s="37">
        <v>1</v>
      </c>
      <c s="36">
        <v>0.00082</v>
      </c>
      <c s="36">
        <f>ROUND(G1970*H1970,6)</f>
      </c>
      <c r="L1970" s="38">
        <v>0</v>
      </c>
      <c s="32">
        <f>ROUND(ROUND(L1970,2)*ROUND(G1970,3),2)</f>
      </c>
      <c s="36" t="s">
        <v>3291</v>
      </c>
      <c>
        <f>(M1970*21)/100</f>
      </c>
      <c t="s">
        <v>27</v>
      </c>
    </row>
    <row r="1971" spans="1:5" ht="12.75">
      <c r="A1971" s="35" t="s">
        <v>58</v>
      </c>
      <c r="E1971" s="39" t="s">
        <v>4377</v>
      </c>
    </row>
    <row r="1972" spans="1:5" ht="12.75">
      <c r="A1972" s="35" t="s">
        <v>59</v>
      </c>
      <c r="E1972" s="40" t="s">
        <v>5</v>
      </c>
    </row>
    <row r="1973" spans="1:5" ht="12.75">
      <c r="A1973" t="s">
        <v>60</v>
      </c>
      <c r="E1973" s="39" t="s">
        <v>5</v>
      </c>
    </row>
    <row r="1974" spans="1:16" ht="12.75">
      <c r="A1974" t="s">
        <v>52</v>
      </c>
      <c s="34" t="s">
        <v>100</v>
      </c>
      <c s="34" t="s">
        <v>4378</v>
      </c>
      <c s="35" t="s">
        <v>5</v>
      </c>
      <c s="6" t="s">
        <v>4379</v>
      </c>
      <c s="36" t="s">
        <v>85</v>
      </c>
      <c s="37">
        <v>1</v>
      </c>
      <c s="36">
        <v>0.00029</v>
      </c>
      <c s="36">
        <f>ROUND(G1974*H1974,6)</f>
      </c>
      <c r="L1974" s="38">
        <v>0</v>
      </c>
      <c s="32">
        <f>ROUND(ROUND(L1974,2)*ROUND(G1974,3),2)</f>
      </c>
      <c s="36" t="s">
        <v>3291</v>
      </c>
      <c>
        <f>(M1974*21)/100</f>
      </c>
      <c t="s">
        <v>27</v>
      </c>
    </row>
    <row r="1975" spans="1:5" ht="12.75">
      <c r="A1975" s="35" t="s">
        <v>58</v>
      </c>
      <c r="E1975" s="39" t="s">
        <v>4380</v>
      </c>
    </row>
    <row r="1976" spans="1:5" ht="12.75">
      <c r="A1976" s="35" t="s">
        <v>59</v>
      </c>
      <c r="E1976" s="40" t="s">
        <v>5</v>
      </c>
    </row>
    <row r="1977" spans="1:5" ht="12.75">
      <c r="A1977" t="s">
        <v>60</v>
      </c>
      <c r="E1977" s="39" t="s">
        <v>5</v>
      </c>
    </row>
    <row r="1978" spans="1:16" ht="12.75">
      <c r="A1978" t="s">
        <v>52</v>
      </c>
      <c s="34" t="s">
        <v>104</v>
      </c>
      <c s="34" t="s">
        <v>4381</v>
      </c>
      <c s="35" t="s">
        <v>5</v>
      </c>
      <c s="6" t="s">
        <v>4382</v>
      </c>
      <c s="36" t="s">
        <v>85</v>
      </c>
      <c s="37">
        <v>5</v>
      </c>
      <c s="36">
        <v>0.00021</v>
      </c>
      <c s="36">
        <f>ROUND(G1978*H1978,6)</f>
      </c>
      <c r="L1978" s="38">
        <v>0</v>
      </c>
      <c s="32">
        <f>ROUND(ROUND(L1978,2)*ROUND(G1978,3),2)</f>
      </c>
      <c s="36" t="s">
        <v>3291</v>
      </c>
      <c>
        <f>(M1978*21)/100</f>
      </c>
      <c t="s">
        <v>27</v>
      </c>
    </row>
    <row r="1979" spans="1:5" ht="12.75">
      <c r="A1979" s="35" t="s">
        <v>58</v>
      </c>
      <c r="E1979" s="39" t="s">
        <v>4383</v>
      </c>
    </row>
    <row r="1980" spans="1:5" ht="12.75">
      <c r="A1980" s="35" t="s">
        <v>59</v>
      </c>
      <c r="E1980" s="40" t="s">
        <v>5</v>
      </c>
    </row>
    <row r="1981" spans="1:5" ht="12.75">
      <c r="A1981" t="s">
        <v>60</v>
      </c>
      <c r="E1981" s="39" t="s">
        <v>5</v>
      </c>
    </row>
    <row r="1982" spans="1:16" ht="12.75">
      <c r="A1982" t="s">
        <v>52</v>
      </c>
      <c s="34" t="s">
        <v>295</v>
      </c>
      <c s="34" t="s">
        <v>4384</v>
      </c>
      <c s="35" t="s">
        <v>5</v>
      </c>
      <c s="6" t="s">
        <v>4385</v>
      </c>
      <c s="36" t="s">
        <v>85</v>
      </c>
      <c s="37">
        <v>5</v>
      </c>
      <c s="36">
        <v>0.00034</v>
      </c>
      <c s="36">
        <f>ROUND(G1982*H1982,6)</f>
      </c>
      <c r="L1982" s="38">
        <v>0</v>
      </c>
      <c s="32">
        <f>ROUND(ROUND(L1982,2)*ROUND(G1982,3),2)</f>
      </c>
      <c s="36" t="s">
        <v>3291</v>
      </c>
      <c>
        <f>(M1982*21)/100</f>
      </c>
      <c t="s">
        <v>27</v>
      </c>
    </row>
    <row r="1983" spans="1:5" ht="12.75">
      <c r="A1983" s="35" t="s">
        <v>58</v>
      </c>
      <c r="E1983" s="39" t="s">
        <v>4386</v>
      </c>
    </row>
    <row r="1984" spans="1:5" ht="12.75">
      <c r="A1984" s="35" t="s">
        <v>59</v>
      </c>
      <c r="E1984" s="40" t="s">
        <v>5</v>
      </c>
    </row>
    <row r="1985" spans="1:5" ht="12.75">
      <c r="A1985" t="s">
        <v>60</v>
      </c>
      <c r="E1985" s="39" t="s">
        <v>5</v>
      </c>
    </row>
    <row r="1986" spans="1:16" ht="12.75">
      <c r="A1986" t="s">
        <v>52</v>
      </c>
      <c s="34" t="s">
        <v>299</v>
      </c>
      <c s="34" t="s">
        <v>4387</v>
      </c>
      <c s="35" t="s">
        <v>5</v>
      </c>
      <c s="6" t="s">
        <v>4388</v>
      </c>
      <c s="36" t="s">
        <v>85</v>
      </c>
      <c s="37">
        <v>2</v>
      </c>
      <c s="36">
        <v>0.0005</v>
      </c>
      <c s="36">
        <f>ROUND(G1986*H1986,6)</f>
      </c>
      <c r="L1986" s="38">
        <v>0</v>
      </c>
      <c s="32">
        <f>ROUND(ROUND(L1986,2)*ROUND(G1986,3),2)</f>
      </c>
      <c s="36" t="s">
        <v>3291</v>
      </c>
      <c>
        <f>(M1986*21)/100</f>
      </c>
      <c t="s">
        <v>27</v>
      </c>
    </row>
    <row r="1987" spans="1:5" ht="12.75">
      <c r="A1987" s="35" t="s">
        <v>58</v>
      </c>
      <c r="E1987" s="39" t="s">
        <v>4389</v>
      </c>
    </row>
    <row r="1988" spans="1:5" ht="12.75">
      <c r="A1988" s="35" t="s">
        <v>59</v>
      </c>
      <c r="E1988" s="40" t="s">
        <v>5</v>
      </c>
    </row>
    <row r="1989" spans="1:5" ht="12.75">
      <c r="A1989" t="s">
        <v>60</v>
      </c>
      <c r="E1989" s="39" t="s">
        <v>5</v>
      </c>
    </row>
    <row r="1990" spans="1:16" ht="12.75">
      <c r="A1990" t="s">
        <v>52</v>
      </c>
      <c s="34" t="s">
        <v>303</v>
      </c>
      <c s="34" t="s">
        <v>4390</v>
      </c>
      <c s="35" t="s">
        <v>5</v>
      </c>
      <c s="6" t="s">
        <v>4391</v>
      </c>
      <c s="36" t="s">
        <v>85</v>
      </c>
      <c s="37">
        <v>5</v>
      </c>
      <c s="36">
        <v>0.0007</v>
      </c>
      <c s="36">
        <f>ROUND(G1990*H1990,6)</f>
      </c>
      <c r="L1990" s="38">
        <v>0</v>
      </c>
      <c s="32">
        <f>ROUND(ROUND(L1990,2)*ROUND(G1990,3),2)</f>
      </c>
      <c s="36" t="s">
        <v>3291</v>
      </c>
      <c>
        <f>(M1990*21)/100</f>
      </c>
      <c t="s">
        <v>27</v>
      </c>
    </row>
    <row r="1991" spans="1:5" ht="12.75">
      <c r="A1991" s="35" t="s">
        <v>58</v>
      </c>
      <c r="E1991" s="39" t="s">
        <v>4392</v>
      </c>
    </row>
    <row r="1992" spans="1:5" ht="12.75">
      <c r="A1992" s="35" t="s">
        <v>59</v>
      </c>
      <c r="E1992" s="40" t="s">
        <v>5</v>
      </c>
    </row>
    <row r="1993" spans="1:5" ht="12.75">
      <c r="A1993" t="s">
        <v>60</v>
      </c>
      <c r="E1993" s="39" t="s">
        <v>5</v>
      </c>
    </row>
    <row r="1994" spans="1:16" ht="12.75">
      <c r="A1994" t="s">
        <v>52</v>
      </c>
      <c s="34" t="s">
        <v>307</v>
      </c>
      <c s="34" t="s">
        <v>4393</v>
      </c>
      <c s="35" t="s">
        <v>5</v>
      </c>
      <c s="6" t="s">
        <v>4394</v>
      </c>
      <c s="36" t="s">
        <v>85</v>
      </c>
      <c s="37">
        <v>1</v>
      </c>
      <c s="36">
        <v>0.0008</v>
      </c>
      <c s="36">
        <f>ROUND(G1994*H1994,6)</f>
      </c>
      <c r="L1994" s="38">
        <v>0</v>
      </c>
      <c s="32">
        <f>ROUND(ROUND(L1994,2)*ROUND(G1994,3),2)</f>
      </c>
      <c s="36" t="s">
        <v>3291</v>
      </c>
      <c>
        <f>(M1994*21)/100</f>
      </c>
      <c t="s">
        <v>27</v>
      </c>
    </row>
    <row r="1995" spans="1:5" ht="25.5">
      <c r="A1995" s="35" t="s">
        <v>58</v>
      </c>
      <c r="E1995" s="39" t="s">
        <v>4395</v>
      </c>
    </row>
    <row r="1996" spans="1:5" ht="12.75">
      <c r="A1996" s="35" t="s">
        <v>59</v>
      </c>
      <c r="E1996" s="40" t="s">
        <v>5</v>
      </c>
    </row>
    <row r="1997" spans="1:5" ht="12.75">
      <c r="A1997" t="s">
        <v>60</v>
      </c>
      <c r="E1997" s="39" t="s">
        <v>5</v>
      </c>
    </row>
    <row r="1998" spans="1:16" ht="12.75">
      <c r="A1998" t="s">
        <v>52</v>
      </c>
      <c s="34" t="s">
        <v>313</v>
      </c>
      <c s="34" t="s">
        <v>4396</v>
      </c>
      <c s="35" t="s">
        <v>5</v>
      </c>
      <c s="6" t="s">
        <v>4397</v>
      </c>
      <c s="36" t="s">
        <v>85</v>
      </c>
      <c s="37">
        <v>3</v>
      </c>
      <c s="36">
        <v>0</v>
      </c>
      <c s="36">
        <f>ROUND(G1998*H1998,6)</f>
      </c>
      <c r="L1998" s="38">
        <v>0</v>
      </c>
      <c s="32">
        <f>ROUND(ROUND(L1998,2)*ROUND(G1998,3),2)</f>
      </c>
      <c s="36" t="s">
        <v>3291</v>
      </c>
      <c>
        <f>(M1998*21)/100</f>
      </c>
      <c t="s">
        <v>27</v>
      </c>
    </row>
    <row r="1999" spans="1:5" ht="12.75">
      <c r="A1999" s="35" t="s">
        <v>58</v>
      </c>
      <c r="E1999" s="39" t="s">
        <v>4398</v>
      </c>
    </row>
    <row r="2000" spans="1:5" ht="12.75">
      <c r="A2000" s="35" t="s">
        <v>59</v>
      </c>
      <c r="E2000" s="40" t="s">
        <v>5</v>
      </c>
    </row>
    <row r="2001" spans="1:5" ht="12.75">
      <c r="A2001" t="s">
        <v>60</v>
      </c>
      <c r="E2001" s="39" t="s">
        <v>5</v>
      </c>
    </row>
    <row r="2002" spans="1:16" ht="12.75">
      <c r="A2002" t="s">
        <v>52</v>
      </c>
      <c s="34" t="s">
        <v>317</v>
      </c>
      <c s="34" t="s">
        <v>4399</v>
      </c>
      <c s="35" t="s">
        <v>5</v>
      </c>
      <c s="6" t="s">
        <v>4400</v>
      </c>
      <c s="36" t="s">
        <v>85</v>
      </c>
      <c s="37">
        <v>3</v>
      </c>
      <c s="36">
        <v>0</v>
      </c>
      <c s="36">
        <f>ROUND(G2002*H2002,6)</f>
      </c>
      <c r="L2002" s="38">
        <v>0</v>
      </c>
      <c s="32">
        <f>ROUND(ROUND(L2002,2)*ROUND(G2002,3),2)</f>
      </c>
      <c s="36" t="s">
        <v>3291</v>
      </c>
      <c>
        <f>(M2002*21)/100</f>
      </c>
      <c t="s">
        <v>27</v>
      </c>
    </row>
    <row r="2003" spans="1:5" ht="12.75">
      <c r="A2003" s="35" t="s">
        <v>58</v>
      </c>
      <c r="E2003" s="39" t="s">
        <v>4401</v>
      </c>
    </row>
    <row r="2004" spans="1:5" ht="12.75">
      <c r="A2004" s="35" t="s">
        <v>59</v>
      </c>
      <c r="E2004" s="40" t="s">
        <v>5</v>
      </c>
    </row>
    <row r="2005" spans="1:5" ht="12.75">
      <c r="A2005" t="s">
        <v>60</v>
      </c>
      <c r="E2005" s="39" t="s">
        <v>5</v>
      </c>
    </row>
    <row r="2006" spans="1:16" ht="12.75">
      <c r="A2006" t="s">
        <v>52</v>
      </c>
      <c s="34" t="s">
        <v>321</v>
      </c>
      <c s="34" t="s">
        <v>4402</v>
      </c>
      <c s="35" t="s">
        <v>5</v>
      </c>
      <c s="6" t="s">
        <v>4403</v>
      </c>
      <c s="36" t="s">
        <v>85</v>
      </c>
      <c s="37">
        <v>1</v>
      </c>
      <c s="36">
        <v>0</v>
      </c>
      <c s="36">
        <f>ROUND(G2006*H2006,6)</f>
      </c>
      <c r="L2006" s="38">
        <v>0</v>
      </c>
      <c s="32">
        <f>ROUND(ROUND(L2006,2)*ROUND(G2006,3),2)</f>
      </c>
      <c s="36" t="s">
        <v>3291</v>
      </c>
      <c>
        <f>(M2006*21)/100</f>
      </c>
      <c t="s">
        <v>27</v>
      </c>
    </row>
    <row r="2007" spans="1:5" ht="12.75">
      <c r="A2007" s="35" t="s">
        <v>58</v>
      </c>
      <c r="E2007" s="39" t="s">
        <v>4404</v>
      </c>
    </row>
    <row r="2008" spans="1:5" ht="12.75">
      <c r="A2008" s="35" t="s">
        <v>59</v>
      </c>
      <c r="E2008" s="40" t="s">
        <v>5</v>
      </c>
    </row>
    <row r="2009" spans="1:5" ht="12.75">
      <c r="A2009" t="s">
        <v>60</v>
      </c>
      <c r="E2009" s="39" t="s">
        <v>5</v>
      </c>
    </row>
    <row r="2010" spans="1:16" ht="25.5">
      <c r="A2010" t="s">
        <v>52</v>
      </c>
      <c s="34" t="s">
        <v>325</v>
      </c>
      <c s="34" t="s">
        <v>4405</v>
      </c>
      <c s="35" t="s">
        <v>5</v>
      </c>
      <c s="6" t="s">
        <v>4406</v>
      </c>
      <c s="36" t="s">
        <v>85</v>
      </c>
      <c s="37">
        <v>3</v>
      </c>
      <c s="36">
        <v>0.00127</v>
      </c>
      <c s="36">
        <f>ROUND(G2010*H2010,6)</f>
      </c>
      <c r="L2010" s="38">
        <v>0</v>
      </c>
      <c s="32">
        <f>ROUND(ROUND(L2010,2)*ROUND(G2010,3),2)</f>
      </c>
      <c s="36" t="s">
        <v>3291</v>
      </c>
      <c>
        <f>(M2010*21)/100</f>
      </c>
      <c t="s">
        <v>27</v>
      </c>
    </row>
    <row r="2011" spans="1:5" ht="25.5">
      <c r="A2011" s="35" t="s">
        <v>58</v>
      </c>
      <c r="E2011" s="39" t="s">
        <v>4407</v>
      </c>
    </row>
    <row r="2012" spans="1:5" ht="12.75">
      <c r="A2012" s="35" t="s">
        <v>59</v>
      </c>
      <c r="E2012" s="40" t="s">
        <v>5</v>
      </c>
    </row>
    <row r="2013" spans="1:5" ht="25.5">
      <c r="A2013" t="s">
        <v>60</v>
      </c>
      <c r="E2013" s="39" t="s">
        <v>4408</v>
      </c>
    </row>
    <row r="2014" spans="1:16" ht="25.5">
      <c r="A2014" t="s">
        <v>52</v>
      </c>
      <c s="34" t="s">
        <v>329</v>
      </c>
      <c s="34" t="s">
        <v>4409</v>
      </c>
      <c s="35" t="s">
        <v>5</v>
      </c>
      <c s="6" t="s">
        <v>4410</v>
      </c>
      <c s="36" t="s">
        <v>85</v>
      </c>
      <c s="37">
        <v>3</v>
      </c>
      <c s="36">
        <v>0.00147</v>
      </c>
      <c s="36">
        <f>ROUND(G2014*H2014,6)</f>
      </c>
      <c r="L2014" s="38">
        <v>0</v>
      </c>
      <c s="32">
        <f>ROUND(ROUND(L2014,2)*ROUND(G2014,3),2)</f>
      </c>
      <c s="36" t="s">
        <v>3291</v>
      </c>
      <c>
        <f>(M2014*21)/100</f>
      </c>
      <c t="s">
        <v>27</v>
      </c>
    </row>
    <row r="2015" spans="1:5" ht="25.5">
      <c r="A2015" s="35" t="s">
        <v>58</v>
      </c>
      <c r="E2015" s="39" t="s">
        <v>4411</v>
      </c>
    </row>
    <row r="2016" spans="1:5" ht="12.75">
      <c r="A2016" s="35" t="s">
        <v>59</v>
      </c>
      <c r="E2016" s="40" t="s">
        <v>5</v>
      </c>
    </row>
    <row r="2017" spans="1:5" ht="25.5">
      <c r="A2017" t="s">
        <v>60</v>
      </c>
      <c r="E2017" s="39" t="s">
        <v>4408</v>
      </c>
    </row>
    <row r="2018" spans="1:16" ht="25.5">
      <c r="A2018" t="s">
        <v>52</v>
      </c>
      <c s="34" t="s">
        <v>333</v>
      </c>
      <c s="34" t="s">
        <v>4412</v>
      </c>
      <c s="35" t="s">
        <v>5</v>
      </c>
      <c s="6" t="s">
        <v>4413</v>
      </c>
      <c s="36" t="s">
        <v>85</v>
      </c>
      <c s="37">
        <v>3</v>
      </c>
      <c s="36">
        <v>0.00125</v>
      </c>
      <c s="36">
        <f>ROUND(G2018*H2018,6)</f>
      </c>
      <c r="L2018" s="38">
        <v>0</v>
      </c>
      <c s="32">
        <f>ROUND(ROUND(L2018,2)*ROUND(G2018,3),2)</f>
      </c>
      <c s="36" t="s">
        <v>3291</v>
      </c>
      <c>
        <f>(M2018*21)/100</f>
      </c>
      <c t="s">
        <v>27</v>
      </c>
    </row>
    <row r="2019" spans="1:5" ht="25.5">
      <c r="A2019" s="35" t="s">
        <v>58</v>
      </c>
      <c r="E2019" s="39" t="s">
        <v>4414</v>
      </c>
    </row>
    <row r="2020" spans="1:5" ht="12.75">
      <c r="A2020" s="35" t="s">
        <v>59</v>
      </c>
      <c r="E2020" s="40" t="s">
        <v>5</v>
      </c>
    </row>
    <row r="2021" spans="1:5" ht="25.5">
      <c r="A2021" t="s">
        <v>60</v>
      </c>
      <c r="E2021" s="39" t="s">
        <v>4408</v>
      </c>
    </row>
    <row r="2022" spans="1:16" ht="25.5">
      <c r="A2022" t="s">
        <v>52</v>
      </c>
      <c s="34" t="s">
        <v>163</v>
      </c>
      <c s="34" t="s">
        <v>4415</v>
      </c>
      <c s="35" t="s">
        <v>5</v>
      </c>
      <c s="6" t="s">
        <v>4416</v>
      </c>
      <c s="36" t="s">
        <v>85</v>
      </c>
      <c s="37">
        <v>2</v>
      </c>
      <c s="36">
        <v>0.00149</v>
      </c>
      <c s="36">
        <f>ROUND(G2022*H2022,6)</f>
      </c>
      <c r="L2022" s="38">
        <v>0</v>
      </c>
      <c s="32">
        <f>ROUND(ROUND(L2022,2)*ROUND(G2022,3),2)</f>
      </c>
      <c s="36" t="s">
        <v>3291</v>
      </c>
      <c>
        <f>(M2022*21)/100</f>
      </c>
      <c t="s">
        <v>27</v>
      </c>
    </row>
    <row r="2023" spans="1:5" ht="25.5">
      <c r="A2023" s="35" t="s">
        <v>58</v>
      </c>
      <c r="E2023" s="39" t="s">
        <v>4417</v>
      </c>
    </row>
    <row r="2024" spans="1:5" ht="12.75">
      <c r="A2024" s="35" t="s">
        <v>59</v>
      </c>
      <c r="E2024" s="40" t="s">
        <v>5</v>
      </c>
    </row>
    <row r="2025" spans="1:5" ht="25.5">
      <c r="A2025" t="s">
        <v>60</v>
      </c>
      <c r="E2025" s="39" t="s">
        <v>4408</v>
      </c>
    </row>
    <row r="2026" spans="1:16" ht="25.5">
      <c r="A2026" t="s">
        <v>52</v>
      </c>
      <c s="34" t="s">
        <v>167</v>
      </c>
      <c s="34" t="s">
        <v>4418</v>
      </c>
      <c s="35" t="s">
        <v>5</v>
      </c>
      <c s="6" t="s">
        <v>4419</v>
      </c>
      <c s="36" t="s">
        <v>85</v>
      </c>
      <c s="37">
        <v>2</v>
      </c>
      <c s="36">
        <v>0.00492</v>
      </c>
      <c s="36">
        <f>ROUND(G2026*H2026,6)</f>
      </c>
      <c r="L2026" s="38">
        <v>0</v>
      </c>
      <c s="32">
        <f>ROUND(ROUND(L2026,2)*ROUND(G2026,3),2)</f>
      </c>
      <c s="36" t="s">
        <v>3291</v>
      </c>
      <c>
        <f>(M2026*21)/100</f>
      </c>
      <c t="s">
        <v>27</v>
      </c>
    </row>
    <row r="2027" spans="1:5" ht="25.5">
      <c r="A2027" s="35" t="s">
        <v>58</v>
      </c>
      <c r="E2027" s="39" t="s">
        <v>4420</v>
      </c>
    </row>
    <row r="2028" spans="1:5" ht="12.75">
      <c r="A2028" s="35" t="s">
        <v>59</v>
      </c>
      <c r="E2028" s="40" t="s">
        <v>5</v>
      </c>
    </row>
    <row r="2029" spans="1:5" ht="25.5">
      <c r="A2029" t="s">
        <v>60</v>
      </c>
      <c r="E2029" s="39" t="s">
        <v>4408</v>
      </c>
    </row>
    <row r="2030" spans="1:16" ht="12.75">
      <c r="A2030" t="s">
        <v>52</v>
      </c>
      <c s="34" t="s">
        <v>369</v>
      </c>
      <c s="34" t="s">
        <v>4421</v>
      </c>
      <c s="35" t="s">
        <v>5</v>
      </c>
      <c s="6" t="s">
        <v>4422</v>
      </c>
      <c s="36" t="s">
        <v>3309</v>
      </c>
      <c s="37">
        <v>1</v>
      </c>
      <c s="36">
        <v>0.00678</v>
      </c>
      <c s="36">
        <f>ROUND(G2030*H2030,6)</f>
      </c>
      <c r="L2030" s="38">
        <v>0</v>
      </c>
      <c s="32">
        <f>ROUND(ROUND(L2030,2)*ROUND(G2030,3),2)</f>
      </c>
      <c s="36" t="s">
        <v>3291</v>
      </c>
      <c>
        <f>(M2030*21)/100</f>
      </c>
      <c t="s">
        <v>27</v>
      </c>
    </row>
    <row r="2031" spans="1:5" ht="12.75">
      <c r="A2031" s="35" t="s">
        <v>58</v>
      </c>
      <c r="E2031" s="39" t="s">
        <v>4423</v>
      </c>
    </row>
    <row r="2032" spans="1:5" ht="12.75">
      <c r="A2032" s="35" t="s">
        <v>59</v>
      </c>
      <c r="E2032" s="40" t="s">
        <v>5</v>
      </c>
    </row>
    <row r="2033" spans="1:5" ht="25.5">
      <c r="A2033" t="s">
        <v>60</v>
      </c>
      <c r="E2033" s="39" t="s">
        <v>4408</v>
      </c>
    </row>
    <row r="2034" spans="1:16" ht="12.75">
      <c r="A2034" t="s">
        <v>52</v>
      </c>
      <c s="34" t="s">
        <v>376</v>
      </c>
      <c s="34" t="s">
        <v>4424</v>
      </c>
      <c s="35" t="s">
        <v>5</v>
      </c>
      <c s="6" t="s">
        <v>4425</v>
      </c>
      <c s="36" t="s">
        <v>80</v>
      </c>
      <c s="37">
        <v>323</v>
      </c>
      <c s="36">
        <v>0.00019</v>
      </c>
      <c s="36">
        <f>ROUND(G2034*H2034,6)</f>
      </c>
      <c r="L2034" s="38">
        <v>0</v>
      </c>
      <c s="32">
        <f>ROUND(ROUND(L2034,2)*ROUND(G2034,3),2)</f>
      </c>
      <c s="36" t="s">
        <v>3291</v>
      </c>
      <c>
        <f>(M2034*21)/100</f>
      </c>
      <c t="s">
        <v>27</v>
      </c>
    </row>
    <row r="2035" spans="1:5" ht="25.5">
      <c r="A2035" s="35" t="s">
        <v>58</v>
      </c>
      <c r="E2035" s="39" t="s">
        <v>4426</v>
      </c>
    </row>
    <row r="2036" spans="1:5" ht="12.75">
      <c r="A2036" s="35" t="s">
        <v>59</v>
      </c>
      <c r="E2036" s="40" t="s">
        <v>5</v>
      </c>
    </row>
    <row r="2037" spans="1:5" ht="63.75">
      <c r="A2037" t="s">
        <v>60</v>
      </c>
      <c r="E2037" s="39" t="s">
        <v>4427</v>
      </c>
    </row>
    <row r="2038" spans="1:16" ht="12.75">
      <c r="A2038" t="s">
        <v>52</v>
      </c>
      <c s="34" t="s">
        <v>379</v>
      </c>
      <c s="34" t="s">
        <v>4428</v>
      </c>
      <c s="35" t="s">
        <v>5</v>
      </c>
      <c s="6" t="s">
        <v>4429</v>
      </c>
      <c s="36" t="s">
        <v>80</v>
      </c>
      <c s="37">
        <v>323</v>
      </c>
      <c s="36">
        <v>1E-05</v>
      </c>
      <c s="36">
        <f>ROUND(G2038*H2038,6)</f>
      </c>
      <c r="L2038" s="38">
        <v>0</v>
      </c>
      <c s="32">
        <f>ROUND(ROUND(L2038,2)*ROUND(G2038,3),2)</f>
      </c>
      <c s="36" t="s">
        <v>3291</v>
      </c>
      <c>
        <f>(M2038*21)/100</f>
      </c>
      <c t="s">
        <v>27</v>
      </c>
    </row>
    <row r="2039" spans="1:5" ht="25.5">
      <c r="A2039" s="35" t="s">
        <v>58</v>
      </c>
      <c r="E2039" s="39" t="s">
        <v>4430</v>
      </c>
    </row>
    <row r="2040" spans="1:5" ht="12.75">
      <c r="A2040" s="35" t="s">
        <v>59</v>
      </c>
      <c r="E2040" s="40" t="s">
        <v>5</v>
      </c>
    </row>
    <row r="2041" spans="1:5" ht="63.75">
      <c r="A2041" t="s">
        <v>60</v>
      </c>
      <c r="E2041" s="39" t="s">
        <v>4427</v>
      </c>
    </row>
    <row r="2042" spans="1:16" ht="12.75">
      <c r="A2042" t="s">
        <v>52</v>
      </c>
      <c s="34" t="s">
        <v>3077</v>
      </c>
      <c s="34" t="s">
        <v>4431</v>
      </c>
      <c s="35" t="s">
        <v>5</v>
      </c>
      <c s="6" t="s">
        <v>4432</v>
      </c>
      <c s="36" t="s">
        <v>373</v>
      </c>
      <c s="37">
        <v>0.955</v>
      </c>
      <c s="36">
        <v>0</v>
      </c>
      <c s="36">
        <f>ROUND(G2042*H2042,6)</f>
      </c>
      <c r="L2042" s="38">
        <v>0</v>
      </c>
      <c s="32">
        <f>ROUND(ROUND(L2042,2)*ROUND(G2042,3),2)</f>
      </c>
      <c s="36" t="s">
        <v>3291</v>
      </c>
      <c>
        <f>(M2042*21)/100</f>
      </c>
      <c t="s">
        <v>27</v>
      </c>
    </row>
    <row r="2043" spans="1:5" ht="25.5">
      <c r="A2043" s="35" t="s">
        <v>58</v>
      </c>
      <c r="E2043" s="39" t="s">
        <v>4433</v>
      </c>
    </row>
    <row r="2044" spans="1:5" ht="12.75">
      <c r="A2044" s="35" t="s">
        <v>59</v>
      </c>
      <c r="E2044" s="40" t="s">
        <v>5</v>
      </c>
    </row>
    <row r="2045" spans="1:5" ht="114.75">
      <c r="A2045" t="s">
        <v>60</v>
      </c>
      <c r="E2045" s="39" t="s">
        <v>4434</v>
      </c>
    </row>
    <row r="2046" spans="1:13" ht="12.75">
      <c r="A2046" t="s">
        <v>49</v>
      </c>
      <c r="C2046" s="31" t="s">
        <v>4435</v>
      </c>
      <c r="E2046" s="33" t="s">
        <v>4436</v>
      </c>
      <c r="J2046" s="32">
        <f>0</f>
      </c>
      <c s="32">
        <f>0</f>
      </c>
      <c s="32">
        <f>0+L2047+L2051+L2055+L2059+L2063+L2067+L2071+L2075+L2079+L2083+L2087+L2091+L2095+L2099+L2103+L2107+L2111+L2115+L2119+L2123+L2127+L2131+L2135+L2139+L2143+L2147+L2151+L2155+L2159</f>
      </c>
      <c s="32">
        <f>0+M2047+M2051+M2055+M2059+M2063+M2067+M2071+M2075+M2079+M2083+M2087+M2091+M2095+M2099+M2103+M2107+M2111+M2115+M2119+M2123+M2127+M2131+M2135+M2139+M2143+M2147+M2151+M2155+M2159</f>
      </c>
    </row>
    <row r="2047" spans="1:16" ht="12.75">
      <c r="A2047" t="s">
        <v>52</v>
      </c>
      <c s="34" t="s">
        <v>382</v>
      </c>
      <c s="34" t="s">
        <v>4437</v>
      </c>
      <c s="35" t="s">
        <v>5</v>
      </c>
      <c s="6" t="s">
        <v>4438</v>
      </c>
      <c s="36" t="s">
        <v>3309</v>
      </c>
      <c s="37">
        <v>14</v>
      </c>
      <c s="36">
        <v>0</v>
      </c>
      <c s="36">
        <f>ROUND(G2047*H2047,6)</f>
      </c>
      <c r="L2047" s="38">
        <v>0</v>
      </c>
      <c s="32">
        <f>ROUND(ROUND(L2047,2)*ROUND(G2047,3),2)</f>
      </c>
      <c s="36" t="s">
        <v>3291</v>
      </c>
      <c>
        <f>(M2047*21)/100</f>
      </c>
      <c t="s">
        <v>27</v>
      </c>
    </row>
    <row r="2048" spans="1:5" ht="12.75">
      <c r="A2048" s="35" t="s">
        <v>58</v>
      </c>
      <c r="E2048" s="39" t="s">
        <v>4439</v>
      </c>
    </row>
    <row r="2049" spans="1:5" ht="12.75">
      <c r="A2049" s="35" t="s">
        <v>59</v>
      </c>
      <c r="E2049" s="40" t="s">
        <v>5</v>
      </c>
    </row>
    <row r="2050" spans="1:5" ht="12.75">
      <c r="A2050" t="s">
        <v>60</v>
      </c>
      <c r="E2050" s="39" t="s">
        <v>5</v>
      </c>
    </row>
    <row r="2051" spans="1:16" ht="25.5">
      <c r="A2051" t="s">
        <v>52</v>
      </c>
      <c s="34" t="s">
        <v>108</v>
      </c>
      <c s="34" t="s">
        <v>4440</v>
      </c>
      <c s="35" t="s">
        <v>5</v>
      </c>
      <c s="6" t="s">
        <v>4441</v>
      </c>
      <c s="36" t="s">
        <v>3309</v>
      </c>
      <c s="37">
        <v>3</v>
      </c>
      <c s="36">
        <v>0.01697</v>
      </c>
      <c s="36">
        <f>ROUND(G2051*H2051,6)</f>
      </c>
      <c r="L2051" s="38">
        <v>0</v>
      </c>
      <c s="32">
        <f>ROUND(ROUND(L2051,2)*ROUND(G2051,3),2)</f>
      </c>
      <c s="36" t="s">
        <v>3291</v>
      </c>
      <c>
        <f>(M2051*21)/100</f>
      </c>
      <c t="s">
        <v>27</v>
      </c>
    </row>
    <row r="2052" spans="1:5" ht="25.5">
      <c r="A2052" s="35" t="s">
        <v>58</v>
      </c>
      <c r="E2052" s="39" t="s">
        <v>4442</v>
      </c>
    </row>
    <row r="2053" spans="1:5" ht="12.75">
      <c r="A2053" s="35" t="s">
        <v>59</v>
      </c>
      <c r="E2053" s="40" t="s">
        <v>5</v>
      </c>
    </row>
    <row r="2054" spans="1:5" ht="25.5">
      <c r="A2054" t="s">
        <v>60</v>
      </c>
      <c r="E2054" s="39" t="s">
        <v>4443</v>
      </c>
    </row>
    <row r="2055" spans="1:16" ht="12.75">
      <c r="A2055" t="s">
        <v>52</v>
      </c>
      <c s="34" t="s">
        <v>388</v>
      </c>
      <c s="34" t="s">
        <v>4444</v>
      </c>
      <c s="35" t="s">
        <v>5</v>
      </c>
      <c s="6" t="s">
        <v>4445</v>
      </c>
      <c s="36" t="s">
        <v>3309</v>
      </c>
      <c s="37">
        <v>5</v>
      </c>
      <c s="36">
        <v>0.01413</v>
      </c>
      <c s="36">
        <f>ROUND(G2055*H2055,6)</f>
      </c>
      <c r="L2055" s="38">
        <v>0</v>
      </c>
      <c s="32">
        <f>ROUND(ROUND(L2055,2)*ROUND(G2055,3),2)</f>
      </c>
      <c s="36" t="s">
        <v>3291</v>
      </c>
      <c>
        <f>(M2055*21)/100</f>
      </c>
      <c t="s">
        <v>27</v>
      </c>
    </row>
    <row r="2056" spans="1:5" ht="25.5">
      <c r="A2056" s="35" t="s">
        <v>58</v>
      </c>
      <c r="E2056" s="39" t="s">
        <v>4446</v>
      </c>
    </row>
    <row r="2057" spans="1:5" ht="12.75">
      <c r="A2057" s="35" t="s">
        <v>59</v>
      </c>
      <c r="E2057" s="40" t="s">
        <v>5</v>
      </c>
    </row>
    <row r="2058" spans="1:5" ht="25.5">
      <c r="A2058" t="s">
        <v>60</v>
      </c>
      <c r="E2058" s="39" t="s">
        <v>4443</v>
      </c>
    </row>
    <row r="2059" spans="1:16" ht="12.75">
      <c r="A2059" t="s">
        <v>52</v>
      </c>
      <c s="34" t="s">
        <v>391</v>
      </c>
      <c s="34" t="s">
        <v>4447</v>
      </c>
      <c s="35" t="s">
        <v>5</v>
      </c>
      <c s="6" t="s">
        <v>4448</v>
      </c>
      <c s="36" t="s">
        <v>3309</v>
      </c>
      <c s="37">
        <v>2</v>
      </c>
      <c s="36">
        <v>0.00978</v>
      </c>
      <c s="36">
        <f>ROUND(G2059*H2059,6)</f>
      </c>
      <c r="L2059" s="38">
        <v>0</v>
      </c>
      <c s="32">
        <f>ROUND(ROUND(L2059,2)*ROUND(G2059,3),2)</f>
      </c>
      <c s="36" t="s">
        <v>3291</v>
      </c>
      <c>
        <f>(M2059*21)/100</f>
      </c>
      <c t="s">
        <v>27</v>
      </c>
    </row>
    <row r="2060" spans="1:5" ht="12.75">
      <c r="A2060" s="35" t="s">
        <v>58</v>
      </c>
      <c r="E2060" s="39" t="s">
        <v>4449</v>
      </c>
    </row>
    <row r="2061" spans="1:5" ht="12.75">
      <c r="A2061" s="35" t="s">
        <v>59</v>
      </c>
      <c r="E2061" s="40" t="s">
        <v>5</v>
      </c>
    </row>
    <row r="2062" spans="1:5" ht="25.5">
      <c r="A2062" t="s">
        <v>60</v>
      </c>
      <c r="E2062" s="39" t="s">
        <v>4450</v>
      </c>
    </row>
    <row r="2063" spans="1:16" ht="12.75">
      <c r="A2063" t="s">
        <v>52</v>
      </c>
      <c s="34" t="s">
        <v>171</v>
      </c>
      <c s="34" t="s">
        <v>4451</v>
      </c>
      <c s="35" t="s">
        <v>5</v>
      </c>
      <c s="6" t="s">
        <v>4452</v>
      </c>
      <c s="36" t="s">
        <v>3309</v>
      </c>
      <c s="37">
        <v>1</v>
      </c>
      <c s="36">
        <v>0</v>
      </c>
      <c s="36">
        <f>ROUND(G2063*H2063,6)</f>
      </c>
      <c r="L2063" s="38">
        <v>0</v>
      </c>
      <c s="32">
        <f>ROUND(ROUND(L2063,2)*ROUND(G2063,3),2)</f>
      </c>
      <c s="36" t="s">
        <v>3291</v>
      </c>
      <c>
        <f>(M2063*21)/100</f>
      </c>
      <c t="s">
        <v>27</v>
      </c>
    </row>
    <row r="2064" spans="1:5" ht="12.75">
      <c r="A2064" s="35" t="s">
        <v>58</v>
      </c>
      <c r="E2064" s="39" t="s">
        <v>4453</v>
      </c>
    </row>
    <row r="2065" spans="1:5" ht="12.75">
      <c r="A2065" s="35" t="s">
        <v>59</v>
      </c>
      <c r="E2065" s="40" t="s">
        <v>5</v>
      </c>
    </row>
    <row r="2066" spans="1:5" ht="12.75">
      <c r="A2066" t="s">
        <v>60</v>
      </c>
      <c r="E2066" s="39" t="s">
        <v>5</v>
      </c>
    </row>
    <row r="2067" spans="1:16" ht="12.75">
      <c r="A2067" t="s">
        <v>52</v>
      </c>
      <c s="34" t="s">
        <v>337</v>
      </c>
      <c s="34" t="s">
        <v>4454</v>
      </c>
      <c s="35" t="s">
        <v>5</v>
      </c>
      <c s="6" t="s">
        <v>4455</v>
      </c>
      <c s="36" t="s">
        <v>3309</v>
      </c>
      <c s="37">
        <v>12</v>
      </c>
      <c s="36">
        <v>0</v>
      </c>
      <c s="36">
        <f>ROUND(G2067*H2067,6)</f>
      </c>
      <c r="L2067" s="38">
        <v>0</v>
      </c>
      <c s="32">
        <f>ROUND(ROUND(L2067,2)*ROUND(G2067,3),2)</f>
      </c>
      <c s="36" t="s">
        <v>3291</v>
      </c>
      <c>
        <f>(M2067*21)/100</f>
      </c>
      <c t="s">
        <v>27</v>
      </c>
    </row>
    <row r="2068" spans="1:5" ht="12.75">
      <c r="A2068" s="35" t="s">
        <v>58</v>
      </c>
      <c r="E2068" s="39" t="s">
        <v>4456</v>
      </c>
    </row>
    <row r="2069" spans="1:5" ht="12.75">
      <c r="A2069" s="35" t="s">
        <v>59</v>
      </c>
      <c r="E2069" s="40" t="s">
        <v>5</v>
      </c>
    </row>
    <row r="2070" spans="1:5" ht="12.75">
      <c r="A2070" t="s">
        <v>60</v>
      </c>
      <c r="E2070" s="39" t="s">
        <v>5</v>
      </c>
    </row>
    <row r="2071" spans="1:16" ht="25.5">
      <c r="A2071" t="s">
        <v>52</v>
      </c>
      <c s="34" t="s">
        <v>179</v>
      </c>
      <c s="34" t="s">
        <v>4457</v>
      </c>
      <c s="35" t="s">
        <v>5</v>
      </c>
      <c s="6" t="s">
        <v>4458</v>
      </c>
      <c s="36" t="s">
        <v>3309</v>
      </c>
      <c s="37">
        <v>3</v>
      </c>
      <c s="36">
        <v>0.01197</v>
      </c>
      <c s="36">
        <f>ROUND(G2071*H2071,6)</f>
      </c>
      <c r="L2071" s="38">
        <v>0</v>
      </c>
      <c s="32">
        <f>ROUND(ROUND(L2071,2)*ROUND(G2071,3),2)</f>
      </c>
      <c s="36" t="s">
        <v>3291</v>
      </c>
      <c>
        <f>(M2071*21)/100</f>
      </c>
      <c t="s">
        <v>27</v>
      </c>
    </row>
    <row r="2072" spans="1:5" ht="25.5">
      <c r="A2072" s="35" t="s">
        <v>58</v>
      </c>
      <c r="E2072" s="39" t="s">
        <v>4459</v>
      </c>
    </row>
    <row r="2073" spans="1:5" ht="12.75">
      <c r="A2073" s="35" t="s">
        <v>59</v>
      </c>
      <c r="E2073" s="40" t="s">
        <v>5</v>
      </c>
    </row>
    <row r="2074" spans="1:5" ht="102">
      <c r="A2074" t="s">
        <v>60</v>
      </c>
      <c r="E2074" s="39" t="s">
        <v>4460</v>
      </c>
    </row>
    <row r="2075" spans="1:16" ht="25.5">
      <c r="A2075" t="s">
        <v>52</v>
      </c>
      <c s="34" t="s">
        <v>343</v>
      </c>
      <c s="34" t="s">
        <v>4461</v>
      </c>
      <c s="35" t="s">
        <v>5</v>
      </c>
      <c s="6" t="s">
        <v>4462</v>
      </c>
      <c s="36" t="s">
        <v>3309</v>
      </c>
      <c s="37">
        <v>5</v>
      </c>
      <c s="36">
        <v>0.00916</v>
      </c>
      <c s="36">
        <f>ROUND(G2075*H2075,6)</f>
      </c>
      <c r="L2075" s="38">
        <v>0</v>
      </c>
      <c s="32">
        <f>ROUND(ROUND(L2075,2)*ROUND(G2075,3),2)</f>
      </c>
      <c s="36" t="s">
        <v>3291</v>
      </c>
      <c>
        <f>(M2075*21)/100</f>
      </c>
      <c t="s">
        <v>27</v>
      </c>
    </row>
    <row r="2076" spans="1:5" ht="25.5">
      <c r="A2076" s="35" t="s">
        <v>58</v>
      </c>
      <c r="E2076" s="39" t="s">
        <v>4463</v>
      </c>
    </row>
    <row r="2077" spans="1:5" ht="12.75">
      <c r="A2077" s="35" t="s">
        <v>59</v>
      </c>
      <c r="E2077" s="40" t="s">
        <v>5</v>
      </c>
    </row>
    <row r="2078" spans="1:5" ht="102">
      <c r="A2078" t="s">
        <v>60</v>
      </c>
      <c r="E2078" s="39" t="s">
        <v>4460</v>
      </c>
    </row>
    <row r="2079" spans="1:16" ht="12.75">
      <c r="A2079" t="s">
        <v>52</v>
      </c>
      <c s="34" t="s">
        <v>346</v>
      </c>
      <c s="34" t="s">
        <v>4464</v>
      </c>
      <c s="35" t="s">
        <v>5</v>
      </c>
      <c s="6" t="s">
        <v>4465</v>
      </c>
      <c s="36" t="s">
        <v>3309</v>
      </c>
      <c s="37">
        <v>1</v>
      </c>
      <c s="36">
        <v>0</v>
      </c>
      <c s="36">
        <f>ROUND(G2079*H2079,6)</f>
      </c>
      <c r="L2079" s="38">
        <v>0</v>
      </c>
      <c s="32">
        <f>ROUND(ROUND(L2079,2)*ROUND(G2079,3),2)</f>
      </c>
      <c s="36" t="s">
        <v>3291</v>
      </c>
      <c>
        <f>(M2079*21)/100</f>
      </c>
      <c t="s">
        <v>27</v>
      </c>
    </row>
    <row r="2080" spans="1:5" ht="12.75">
      <c r="A2080" s="35" t="s">
        <v>58</v>
      </c>
      <c r="E2080" s="39" t="s">
        <v>4466</v>
      </c>
    </row>
    <row r="2081" spans="1:5" ht="12.75">
      <c r="A2081" s="35" t="s">
        <v>59</v>
      </c>
      <c r="E2081" s="40" t="s">
        <v>5</v>
      </c>
    </row>
    <row r="2082" spans="1:5" ht="12.75">
      <c r="A2082" t="s">
        <v>60</v>
      </c>
      <c r="E2082" s="39" t="s">
        <v>5</v>
      </c>
    </row>
    <row r="2083" spans="1:16" ht="12.75">
      <c r="A2083" t="s">
        <v>52</v>
      </c>
      <c s="34" t="s">
        <v>352</v>
      </c>
      <c s="34" t="s">
        <v>4467</v>
      </c>
      <c s="35" t="s">
        <v>5</v>
      </c>
      <c s="6" t="s">
        <v>4468</v>
      </c>
      <c s="36" t="s">
        <v>3309</v>
      </c>
      <c s="37">
        <v>1</v>
      </c>
      <c s="36">
        <v>0.01234</v>
      </c>
      <c s="36">
        <f>ROUND(G2083*H2083,6)</f>
      </c>
      <c r="L2083" s="38">
        <v>0</v>
      </c>
      <c s="32">
        <f>ROUND(ROUND(L2083,2)*ROUND(G2083,3),2)</f>
      </c>
      <c s="36" t="s">
        <v>3291</v>
      </c>
      <c>
        <f>(M2083*21)/100</f>
      </c>
      <c t="s">
        <v>27</v>
      </c>
    </row>
    <row r="2084" spans="1:5" ht="12.75">
      <c r="A2084" s="35" t="s">
        <v>58</v>
      </c>
      <c r="E2084" s="39" t="s">
        <v>4469</v>
      </c>
    </row>
    <row r="2085" spans="1:5" ht="12.75">
      <c r="A2085" s="35" t="s">
        <v>59</v>
      </c>
      <c r="E2085" s="40" t="s">
        <v>5</v>
      </c>
    </row>
    <row r="2086" spans="1:5" ht="63.75">
      <c r="A2086" t="s">
        <v>60</v>
      </c>
      <c r="E2086" s="39" t="s">
        <v>4470</v>
      </c>
    </row>
    <row r="2087" spans="1:16" ht="25.5">
      <c r="A2087" t="s">
        <v>52</v>
      </c>
      <c s="34" t="s">
        <v>175</v>
      </c>
      <c s="34" t="s">
        <v>4471</v>
      </c>
      <c s="35" t="s">
        <v>5</v>
      </c>
      <c s="6" t="s">
        <v>4472</v>
      </c>
      <c s="36" t="s">
        <v>3309</v>
      </c>
      <c s="37">
        <v>1</v>
      </c>
      <c s="36">
        <v>0.06039</v>
      </c>
      <c s="36">
        <f>ROUND(G2087*H2087,6)</f>
      </c>
      <c r="L2087" s="38">
        <v>0</v>
      </c>
      <c s="32">
        <f>ROUND(ROUND(L2087,2)*ROUND(G2087,3),2)</f>
      </c>
      <c s="36" t="s">
        <v>3291</v>
      </c>
      <c>
        <f>(M2087*21)/100</f>
      </c>
      <c t="s">
        <v>27</v>
      </c>
    </row>
    <row r="2088" spans="1:5" ht="38.25">
      <c r="A2088" s="35" t="s">
        <v>58</v>
      </c>
      <c r="E2088" s="39" t="s">
        <v>4473</v>
      </c>
    </row>
    <row r="2089" spans="1:5" ht="12.75">
      <c r="A2089" s="35" t="s">
        <v>59</v>
      </c>
      <c r="E2089" s="40" t="s">
        <v>5</v>
      </c>
    </row>
    <row r="2090" spans="1:5" ht="25.5">
      <c r="A2090" t="s">
        <v>60</v>
      </c>
      <c r="E2090" s="39" t="s">
        <v>4474</v>
      </c>
    </row>
    <row r="2091" spans="1:16" ht="25.5">
      <c r="A2091" t="s">
        <v>52</v>
      </c>
      <c s="34" t="s">
        <v>356</v>
      </c>
      <c s="34" t="s">
        <v>4475</v>
      </c>
      <c s="35" t="s">
        <v>5</v>
      </c>
      <c s="6" t="s">
        <v>4476</v>
      </c>
      <c s="36" t="s">
        <v>3309</v>
      </c>
      <c s="37">
        <v>1</v>
      </c>
      <c s="36">
        <v>0</v>
      </c>
      <c s="36">
        <f>ROUND(G2091*H2091,6)</f>
      </c>
      <c r="L2091" s="38">
        <v>0</v>
      </c>
      <c s="32">
        <f>ROUND(ROUND(L2091,2)*ROUND(G2091,3),2)</f>
      </c>
      <c s="36" t="s">
        <v>3291</v>
      </c>
      <c>
        <f>(M2091*21)/100</f>
      </c>
      <c t="s">
        <v>27</v>
      </c>
    </row>
    <row r="2092" spans="1:5" ht="25.5">
      <c r="A2092" s="35" t="s">
        <v>58</v>
      </c>
      <c r="E2092" s="39" t="s">
        <v>4477</v>
      </c>
    </row>
    <row r="2093" spans="1:5" ht="12.75">
      <c r="A2093" s="35" t="s">
        <v>59</v>
      </c>
      <c r="E2093" s="40" t="s">
        <v>5</v>
      </c>
    </row>
    <row r="2094" spans="1:5" ht="12.75">
      <c r="A2094" t="s">
        <v>60</v>
      </c>
      <c r="E2094" s="39" t="s">
        <v>5</v>
      </c>
    </row>
    <row r="2095" spans="1:16" ht="12.75">
      <c r="A2095" t="s">
        <v>52</v>
      </c>
      <c s="34" t="s">
        <v>360</v>
      </c>
      <c s="34" t="s">
        <v>4478</v>
      </c>
      <c s="35" t="s">
        <v>5</v>
      </c>
      <c s="6" t="s">
        <v>4479</v>
      </c>
      <c s="36" t="s">
        <v>3309</v>
      </c>
      <c s="37">
        <v>2</v>
      </c>
      <c s="36">
        <v>0.00043</v>
      </c>
      <c s="36">
        <f>ROUND(G2095*H2095,6)</f>
      </c>
      <c r="L2095" s="38">
        <v>0</v>
      </c>
      <c s="32">
        <f>ROUND(ROUND(L2095,2)*ROUND(G2095,3),2)</f>
      </c>
      <c s="36" t="s">
        <v>3291</v>
      </c>
      <c>
        <f>(M2095*21)/100</f>
      </c>
      <c t="s">
        <v>27</v>
      </c>
    </row>
    <row r="2096" spans="1:5" ht="12.75">
      <c r="A2096" s="35" t="s">
        <v>58</v>
      </c>
      <c r="E2096" s="39" t="s">
        <v>4480</v>
      </c>
    </row>
    <row r="2097" spans="1:5" ht="12.75">
      <c r="A2097" s="35" t="s">
        <v>59</v>
      </c>
      <c r="E2097" s="40" t="s">
        <v>5</v>
      </c>
    </row>
    <row r="2098" spans="1:5" ht="25.5">
      <c r="A2098" t="s">
        <v>60</v>
      </c>
      <c r="E2098" s="39" t="s">
        <v>4481</v>
      </c>
    </row>
    <row r="2099" spans="1:16" ht="12.75">
      <c r="A2099" t="s">
        <v>52</v>
      </c>
      <c s="34" t="s">
        <v>363</v>
      </c>
      <c s="34" t="s">
        <v>4482</v>
      </c>
      <c s="35" t="s">
        <v>5</v>
      </c>
      <c s="6" t="s">
        <v>4483</v>
      </c>
      <c s="36" t="s">
        <v>3309</v>
      </c>
      <c s="37">
        <v>1</v>
      </c>
      <c s="36">
        <v>0</v>
      </c>
      <c s="36">
        <f>ROUND(G2099*H2099,6)</f>
      </c>
      <c r="L2099" s="38">
        <v>0</v>
      </c>
      <c s="32">
        <f>ROUND(ROUND(L2099,2)*ROUND(G2099,3),2)</f>
      </c>
      <c s="36" t="s">
        <v>3291</v>
      </c>
      <c>
        <f>(M2099*21)/100</f>
      </c>
      <c t="s">
        <v>27</v>
      </c>
    </row>
    <row r="2100" spans="1:5" ht="25.5">
      <c r="A2100" s="35" t="s">
        <v>58</v>
      </c>
      <c r="E2100" s="39" t="s">
        <v>4484</v>
      </c>
    </row>
    <row r="2101" spans="1:5" ht="12.75">
      <c r="A2101" s="35" t="s">
        <v>59</v>
      </c>
      <c r="E2101" s="40" t="s">
        <v>5</v>
      </c>
    </row>
    <row r="2102" spans="1:5" ht="12.75">
      <c r="A2102" t="s">
        <v>60</v>
      </c>
      <c r="E2102" s="39" t="s">
        <v>5</v>
      </c>
    </row>
    <row r="2103" spans="1:16" ht="12.75">
      <c r="A2103" t="s">
        <v>52</v>
      </c>
      <c s="34" t="s">
        <v>2935</v>
      </c>
      <c s="34" t="s">
        <v>4485</v>
      </c>
      <c s="35" t="s">
        <v>5</v>
      </c>
      <c s="6" t="s">
        <v>4486</v>
      </c>
      <c s="36" t="s">
        <v>3309</v>
      </c>
      <c s="37">
        <v>2</v>
      </c>
      <c s="36">
        <v>0.01475</v>
      </c>
      <c s="36">
        <f>ROUND(G2103*H2103,6)</f>
      </c>
      <c r="L2103" s="38">
        <v>0</v>
      </c>
      <c s="32">
        <f>ROUND(ROUND(L2103,2)*ROUND(G2103,3),2)</f>
      </c>
      <c s="36" t="s">
        <v>3291</v>
      </c>
      <c>
        <f>(M2103*21)/100</f>
      </c>
      <c t="s">
        <v>27</v>
      </c>
    </row>
    <row r="2104" spans="1:5" ht="25.5">
      <c r="A2104" s="35" t="s">
        <v>58</v>
      </c>
      <c r="E2104" s="39" t="s">
        <v>4487</v>
      </c>
    </row>
    <row r="2105" spans="1:5" ht="12.75">
      <c r="A2105" s="35" t="s">
        <v>59</v>
      </c>
      <c r="E2105" s="40" t="s">
        <v>5</v>
      </c>
    </row>
    <row r="2106" spans="1:5" ht="12.75">
      <c r="A2106" t="s">
        <v>60</v>
      </c>
      <c r="E2106" s="39" t="s">
        <v>5</v>
      </c>
    </row>
    <row r="2107" spans="1:16" ht="12.75">
      <c r="A2107" t="s">
        <v>52</v>
      </c>
      <c s="34" t="s">
        <v>2940</v>
      </c>
      <c s="34" t="s">
        <v>4488</v>
      </c>
      <c s="35" t="s">
        <v>5</v>
      </c>
      <c s="6" t="s">
        <v>4489</v>
      </c>
      <c s="36" t="s">
        <v>3309</v>
      </c>
      <c s="37">
        <v>28</v>
      </c>
      <c s="36">
        <v>0.00024</v>
      </c>
      <c s="36">
        <f>ROUND(G2107*H2107,6)</f>
      </c>
      <c r="L2107" s="38">
        <v>0</v>
      </c>
      <c s="32">
        <f>ROUND(ROUND(L2107,2)*ROUND(G2107,3),2)</f>
      </c>
      <c s="36" t="s">
        <v>3291</v>
      </c>
      <c>
        <f>(M2107*21)/100</f>
      </c>
      <c t="s">
        <v>27</v>
      </c>
    </row>
    <row r="2108" spans="1:5" ht="12.75">
      <c r="A2108" s="35" t="s">
        <v>58</v>
      </c>
      <c r="E2108" s="39" t="s">
        <v>4490</v>
      </c>
    </row>
    <row r="2109" spans="1:5" ht="12.75">
      <c r="A2109" s="35" t="s">
        <v>59</v>
      </c>
      <c r="E2109" s="40" t="s">
        <v>5</v>
      </c>
    </row>
    <row r="2110" spans="1:5" ht="12.75">
      <c r="A2110" t="s">
        <v>60</v>
      </c>
      <c r="E2110" s="39" t="s">
        <v>5</v>
      </c>
    </row>
    <row r="2111" spans="1:16" ht="12.75">
      <c r="A2111" t="s">
        <v>52</v>
      </c>
      <c s="34" t="s">
        <v>2945</v>
      </c>
      <c s="34" t="s">
        <v>4491</v>
      </c>
      <c s="35" t="s">
        <v>5</v>
      </c>
      <c s="6" t="s">
        <v>4492</v>
      </c>
      <c s="36" t="s">
        <v>3309</v>
      </c>
      <c s="37">
        <v>6</v>
      </c>
      <c s="36">
        <v>0</v>
      </c>
      <c s="36">
        <f>ROUND(G2111*H2111,6)</f>
      </c>
      <c r="L2111" s="38">
        <v>0</v>
      </c>
      <c s="32">
        <f>ROUND(ROUND(L2111,2)*ROUND(G2111,3),2)</f>
      </c>
      <c s="36" t="s">
        <v>3291</v>
      </c>
      <c>
        <f>(M2111*21)/100</f>
      </c>
      <c t="s">
        <v>27</v>
      </c>
    </row>
    <row r="2112" spans="1:5" ht="12.75">
      <c r="A2112" s="35" t="s">
        <v>58</v>
      </c>
      <c r="E2112" s="39" t="s">
        <v>4493</v>
      </c>
    </row>
    <row r="2113" spans="1:5" ht="12.75">
      <c r="A2113" s="35" t="s">
        <v>59</v>
      </c>
      <c r="E2113" s="40" t="s">
        <v>5</v>
      </c>
    </row>
    <row r="2114" spans="1:5" ht="12.75">
      <c r="A2114" t="s">
        <v>60</v>
      </c>
      <c r="E2114" s="39" t="s">
        <v>5</v>
      </c>
    </row>
    <row r="2115" spans="1:16" ht="12.75">
      <c r="A2115" t="s">
        <v>52</v>
      </c>
      <c s="34" t="s">
        <v>2951</v>
      </c>
      <c s="34" t="s">
        <v>4494</v>
      </c>
      <c s="35" t="s">
        <v>5</v>
      </c>
      <c s="6" t="s">
        <v>4495</v>
      </c>
      <c s="36" t="s">
        <v>3309</v>
      </c>
      <c s="37">
        <v>10</v>
      </c>
      <c s="36">
        <v>0</v>
      </c>
      <c s="36">
        <f>ROUND(G2115*H2115,6)</f>
      </c>
      <c r="L2115" s="38">
        <v>0</v>
      </c>
      <c s="32">
        <f>ROUND(ROUND(L2115,2)*ROUND(G2115,3),2)</f>
      </c>
      <c s="36" t="s">
        <v>3291</v>
      </c>
      <c>
        <f>(M2115*21)/100</f>
      </c>
      <c t="s">
        <v>27</v>
      </c>
    </row>
    <row r="2116" spans="1:5" ht="12.75">
      <c r="A2116" s="35" t="s">
        <v>58</v>
      </c>
      <c r="E2116" s="39" t="s">
        <v>4496</v>
      </c>
    </row>
    <row r="2117" spans="1:5" ht="12.75">
      <c r="A2117" s="35" t="s">
        <v>59</v>
      </c>
      <c r="E2117" s="40" t="s">
        <v>5</v>
      </c>
    </row>
    <row r="2118" spans="1:5" ht="12.75">
      <c r="A2118" t="s">
        <v>60</v>
      </c>
      <c r="E2118" s="39" t="s">
        <v>5</v>
      </c>
    </row>
    <row r="2119" spans="1:16" ht="25.5">
      <c r="A2119" t="s">
        <v>52</v>
      </c>
      <c s="34" t="s">
        <v>2956</v>
      </c>
      <c s="34" t="s">
        <v>4497</v>
      </c>
      <c s="35" t="s">
        <v>5</v>
      </c>
      <c s="6" t="s">
        <v>4498</v>
      </c>
      <c s="36" t="s">
        <v>3309</v>
      </c>
      <c s="37">
        <v>2</v>
      </c>
      <c s="36">
        <v>0.00172</v>
      </c>
      <c s="36">
        <f>ROUND(G2119*H2119,6)</f>
      </c>
      <c r="L2119" s="38">
        <v>0</v>
      </c>
      <c s="32">
        <f>ROUND(ROUND(L2119,2)*ROUND(G2119,3),2)</f>
      </c>
      <c s="36" t="s">
        <v>3291</v>
      </c>
      <c>
        <f>(M2119*21)/100</f>
      </c>
      <c t="s">
        <v>27</v>
      </c>
    </row>
    <row r="2120" spans="1:5" ht="25.5">
      <c r="A2120" s="35" t="s">
        <v>58</v>
      </c>
      <c r="E2120" s="39" t="s">
        <v>4499</v>
      </c>
    </row>
    <row r="2121" spans="1:5" ht="12.75">
      <c r="A2121" s="35" t="s">
        <v>59</v>
      </c>
      <c r="E2121" s="40" t="s">
        <v>5</v>
      </c>
    </row>
    <row r="2122" spans="1:5" ht="12.75">
      <c r="A2122" t="s">
        <v>60</v>
      </c>
      <c r="E2122" s="39" t="s">
        <v>5</v>
      </c>
    </row>
    <row r="2123" spans="1:16" ht="25.5">
      <c r="A2123" t="s">
        <v>52</v>
      </c>
      <c s="34" t="s">
        <v>2961</v>
      </c>
      <c s="34" t="s">
        <v>4500</v>
      </c>
      <c s="35" t="s">
        <v>5</v>
      </c>
      <c s="6" t="s">
        <v>4501</v>
      </c>
      <c s="36" t="s">
        <v>3309</v>
      </c>
      <c s="37">
        <v>2</v>
      </c>
      <c s="36">
        <v>0.0018</v>
      </c>
      <c s="36">
        <f>ROUND(G2123*H2123,6)</f>
      </c>
      <c r="L2123" s="38">
        <v>0</v>
      </c>
      <c s="32">
        <f>ROUND(ROUND(L2123,2)*ROUND(G2123,3),2)</f>
      </c>
      <c s="36" t="s">
        <v>3291</v>
      </c>
      <c>
        <f>(M2123*21)/100</f>
      </c>
      <c t="s">
        <v>27</v>
      </c>
    </row>
    <row r="2124" spans="1:5" ht="12.75">
      <c r="A2124" s="35" t="s">
        <v>58</v>
      </c>
      <c r="E2124" s="39" t="s">
        <v>4502</v>
      </c>
    </row>
    <row r="2125" spans="1:5" ht="12.75">
      <c r="A2125" s="35" t="s">
        <v>59</v>
      </c>
      <c r="E2125" s="40" t="s">
        <v>5</v>
      </c>
    </row>
    <row r="2126" spans="1:5" ht="12.75">
      <c r="A2126" t="s">
        <v>60</v>
      </c>
      <c r="E2126" s="39" t="s">
        <v>5</v>
      </c>
    </row>
    <row r="2127" spans="1:16" ht="12.75">
      <c r="A2127" t="s">
        <v>52</v>
      </c>
      <c s="34" t="s">
        <v>2993</v>
      </c>
      <c s="34" t="s">
        <v>4503</v>
      </c>
      <c s="35" t="s">
        <v>5</v>
      </c>
      <c s="6" t="s">
        <v>4504</v>
      </c>
      <c s="36" t="s">
        <v>3309</v>
      </c>
      <c s="37">
        <v>5</v>
      </c>
      <c s="36">
        <v>0.00254</v>
      </c>
      <c s="36">
        <f>ROUND(G2127*H2127,6)</f>
      </c>
      <c r="L2127" s="38">
        <v>0</v>
      </c>
      <c s="32">
        <f>ROUND(ROUND(L2127,2)*ROUND(G2127,3),2)</f>
      </c>
      <c s="36" t="s">
        <v>3291</v>
      </c>
      <c>
        <f>(M2127*21)/100</f>
      </c>
      <c t="s">
        <v>27</v>
      </c>
    </row>
    <row r="2128" spans="1:5" ht="25.5">
      <c r="A2128" s="35" t="s">
        <v>58</v>
      </c>
      <c r="E2128" s="39" t="s">
        <v>4505</v>
      </c>
    </row>
    <row r="2129" spans="1:5" ht="12.75">
      <c r="A2129" s="35" t="s">
        <v>59</v>
      </c>
      <c r="E2129" s="40" t="s">
        <v>5</v>
      </c>
    </row>
    <row r="2130" spans="1:5" ht="12.75">
      <c r="A2130" t="s">
        <v>60</v>
      </c>
      <c r="E2130" s="39" t="s">
        <v>4506</v>
      </c>
    </row>
    <row r="2131" spans="1:16" ht="12.75">
      <c r="A2131" t="s">
        <v>52</v>
      </c>
      <c s="34" t="s">
        <v>371</v>
      </c>
      <c s="34" t="s">
        <v>4507</v>
      </c>
      <c s="35" t="s">
        <v>5</v>
      </c>
      <c s="6" t="s">
        <v>4508</v>
      </c>
      <c s="36" t="s">
        <v>3309</v>
      </c>
      <c s="37">
        <v>3</v>
      </c>
      <c s="36">
        <v>0.00254</v>
      </c>
      <c s="36">
        <f>ROUND(G2131*H2131,6)</f>
      </c>
      <c r="L2131" s="38">
        <v>0</v>
      </c>
      <c s="32">
        <f>ROUND(ROUND(L2131,2)*ROUND(G2131,3),2)</f>
      </c>
      <c s="36" t="s">
        <v>3291</v>
      </c>
      <c>
        <f>(M2131*21)/100</f>
      </c>
      <c t="s">
        <v>27</v>
      </c>
    </row>
    <row r="2132" spans="1:5" ht="25.5">
      <c r="A2132" s="35" t="s">
        <v>58</v>
      </c>
      <c r="E2132" s="39" t="s">
        <v>4509</v>
      </c>
    </row>
    <row r="2133" spans="1:5" ht="12.75">
      <c r="A2133" s="35" t="s">
        <v>59</v>
      </c>
      <c r="E2133" s="40" t="s">
        <v>5</v>
      </c>
    </row>
    <row r="2134" spans="1:5" ht="12.75">
      <c r="A2134" t="s">
        <v>60</v>
      </c>
      <c r="E2134" s="39" t="s">
        <v>4506</v>
      </c>
    </row>
    <row r="2135" spans="1:16" ht="12.75">
      <c r="A2135" t="s">
        <v>52</v>
      </c>
      <c s="34" t="s">
        <v>3002</v>
      </c>
      <c s="34" t="s">
        <v>4510</v>
      </c>
      <c s="35" t="s">
        <v>5</v>
      </c>
      <c s="6" t="s">
        <v>4511</v>
      </c>
      <c s="36" t="s">
        <v>85</v>
      </c>
      <c s="37">
        <v>1</v>
      </c>
      <c s="36">
        <v>0</v>
      </c>
      <c s="36">
        <f>ROUND(G2135*H2135,6)</f>
      </c>
      <c r="L2135" s="38">
        <v>0</v>
      </c>
      <c s="32">
        <f>ROUND(ROUND(L2135,2)*ROUND(G2135,3),2)</f>
      </c>
      <c s="36" t="s">
        <v>3291</v>
      </c>
      <c>
        <f>(M2135*21)/100</f>
      </c>
      <c t="s">
        <v>27</v>
      </c>
    </row>
    <row r="2136" spans="1:5" ht="12.75">
      <c r="A2136" s="35" t="s">
        <v>58</v>
      </c>
      <c r="E2136" s="39" t="s">
        <v>4512</v>
      </c>
    </row>
    <row r="2137" spans="1:5" ht="12.75">
      <c r="A2137" s="35" t="s">
        <v>59</v>
      </c>
      <c r="E2137" s="40" t="s">
        <v>5</v>
      </c>
    </row>
    <row r="2138" spans="1:5" ht="12.75">
      <c r="A2138" t="s">
        <v>60</v>
      </c>
      <c r="E2138" s="39" t="s">
        <v>5</v>
      </c>
    </row>
    <row r="2139" spans="1:16" ht="12.75">
      <c r="A2139" t="s">
        <v>52</v>
      </c>
      <c s="34" t="s">
        <v>3007</v>
      </c>
      <c s="34" t="s">
        <v>4513</v>
      </c>
      <c s="35" t="s">
        <v>5</v>
      </c>
      <c s="6" t="s">
        <v>4514</v>
      </c>
      <c s="36" t="s">
        <v>3309</v>
      </c>
      <c s="37">
        <v>1</v>
      </c>
      <c s="36">
        <v>0.00184</v>
      </c>
      <c s="36">
        <f>ROUND(G2139*H2139,6)</f>
      </c>
      <c r="L2139" s="38">
        <v>0</v>
      </c>
      <c s="32">
        <f>ROUND(ROUND(L2139,2)*ROUND(G2139,3),2)</f>
      </c>
      <c s="36" t="s">
        <v>3291</v>
      </c>
      <c>
        <f>(M2139*21)/100</f>
      </c>
      <c t="s">
        <v>27</v>
      </c>
    </row>
    <row r="2140" spans="1:5" ht="12.75">
      <c r="A2140" s="35" t="s">
        <v>58</v>
      </c>
      <c r="E2140" s="39" t="s">
        <v>4515</v>
      </c>
    </row>
    <row r="2141" spans="1:5" ht="12.75">
      <c r="A2141" s="35" t="s">
        <v>59</v>
      </c>
      <c r="E2141" s="40" t="s">
        <v>5</v>
      </c>
    </row>
    <row r="2142" spans="1:5" ht="12.75">
      <c r="A2142" t="s">
        <v>60</v>
      </c>
      <c r="E2142" s="39" t="s">
        <v>4516</v>
      </c>
    </row>
    <row r="2143" spans="1:16" ht="12.75">
      <c r="A2143" t="s">
        <v>52</v>
      </c>
      <c s="34" t="s">
        <v>3011</v>
      </c>
      <c s="34" t="s">
        <v>4517</v>
      </c>
      <c s="35" t="s">
        <v>5</v>
      </c>
      <c s="6" t="s">
        <v>4518</v>
      </c>
      <c s="36" t="s">
        <v>85</v>
      </c>
      <c s="37">
        <v>2</v>
      </c>
      <c s="36">
        <v>0.00036</v>
      </c>
      <c s="36">
        <f>ROUND(G2143*H2143,6)</f>
      </c>
      <c r="L2143" s="38">
        <v>0</v>
      </c>
      <c s="32">
        <f>ROUND(ROUND(L2143,2)*ROUND(G2143,3),2)</f>
      </c>
      <c s="36" t="s">
        <v>3291</v>
      </c>
      <c>
        <f>(M2143*21)/100</f>
      </c>
      <c t="s">
        <v>27</v>
      </c>
    </row>
    <row r="2144" spans="1:5" ht="12.75">
      <c r="A2144" s="35" t="s">
        <v>58</v>
      </c>
      <c r="E2144" s="39" t="s">
        <v>4519</v>
      </c>
    </row>
    <row r="2145" spans="1:5" ht="12.75">
      <c r="A2145" s="35" t="s">
        <v>59</v>
      </c>
      <c r="E2145" s="40" t="s">
        <v>5</v>
      </c>
    </row>
    <row r="2146" spans="1:5" ht="12.75">
      <c r="A2146" t="s">
        <v>60</v>
      </c>
      <c r="E2146" s="39" t="s">
        <v>5</v>
      </c>
    </row>
    <row r="2147" spans="1:16" ht="12.75">
      <c r="A2147" t="s">
        <v>52</v>
      </c>
      <c s="34" t="s">
        <v>3016</v>
      </c>
      <c s="34" t="s">
        <v>4520</v>
      </c>
      <c s="35" t="s">
        <v>5</v>
      </c>
      <c s="6" t="s">
        <v>4521</v>
      </c>
      <c s="36" t="s">
        <v>85</v>
      </c>
      <c s="37">
        <v>7</v>
      </c>
      <c s="36">
        <v>0.00024</v>
      </c>
      <c s="36">
        <f>ROUND(G2147*H2147,6)</f>
      </c>
      <c r="L2147" s="38">
        <v>0</v>
      </c>
      <c s="32">
        <f>ROUND(ROUND(L2147,2)*ROUND(G2147,3),2)</f>
      </c>
      <c s="36" t="s">
        <v>3291</v>
      </c>
      <c>
        <f>(M2147*21)/100</f>
      </c>
      <c t="s">
        <v>27</v>
      </c>
    </row>
    <row r="2148" spans="1:5" ht="12.75">
      <c r="A2148" s="35" t="s">
        <v>58</v>
      </c>
      <c r="E2148" s="39" t="s">
        <v>4522</v>
      </c>
    </row>
    <row r="2149" spans="1:5" ht="12.75">
      <c r="A2149" s="35" t="s">
        <v>59</v>
      </c>
      <c r="E2149" s="40" t="s">
        <v>5</v>
      </c>
    </row>
    <row r="2150" spans="1:5" ht="89.25">
      <c r="A2150" t="s">
        <v>60</v>
      </c>
      <c r="E2150" s="39" t="s">
        <v>4523</v>
      </c>
    </row>
    <row r="2151" spans="1:16" ht="25.5">
      <c r="A2151" t="s">
        <v>52</v>
      </c>
      <c s="34" t="s">
        <v>3020</v>
      </c>
      <c s="34" t="s">
        <v>4524</v>
      </c>
      <c s="35" t="s">
        <v>5</v>
      </c>
      <c s="6" t="s">
        <v>4525</v>
      </c>
      <c s="36" t="s">
        <v>85</v>
      </c>
      <c s="37">
        <v>1</v>
      </c>
      <c s="36">
        <v>0.00074</v>
      </c>
      <c s="36">
        <f>ROUND(G2151*H2151,6)</f>
      </c>
      <c r="L2151" s="38">
        <v>0</v>
      </c>
      <c s="32">
        <f>ROUND(ROUND(L2151,2)*ROUND(G2151,3),2)</f>
      </c>
      <c s="36" t="s">
        <v>3291</v>
      </c>
      <c>
        <f>(M2151*21)/100</f>
      </c>
      <c t="s">
        <v>27</v>
      </c>
    </row>
    <row r="2152" spans="1:5" ht="25.5">
      <c r="A2152" s="35" t="s">
        <v>58</v>
      </c>
      <c r="E2152" s="39" t="s">
        <v>4526</v>
      </c>
    </row>
    <row r="2153" spans="1:5" ht="12.75">
      <c r="A2153" s="35" t="s">
        <v>59</v>
      </c>
      <c r="E2153" s="40" t="s">
        <v>5</v>
      </c>
    </row>
    <row r="2154" spans="1:5" ht="89.25">
      <c r="A2154" t="s">
        <v>60</v>
      </c>
      <c r="E2154" s="39" t="s">
        <v>4523</v>
      </c>
    </row>
    <row r="2155" spans="1:16" ht="12.75">
      <c r="A2155" t="s">
        <v>52</v>
      </c>
      <c s="34" t="s">
        <v>3024</v>
      </c>
      <c s="34" t="s">
        <v>4527</v>
      </c>
      <c s="35" t="s">
        <v>5</v>
      </c>
      <c s="6" t="s">
        <v>4528</v>
      </c>
      <c s="36" t="s">
        <v>85</v>
      </c>
      <c s="37">
        <v>15</v>
      </c>
      <c s="36">
        <v>7E-05</v>
      </c>
      <c s="36">
        <f>ROUND(G2155*H2155,6)</f>
      </c>
      <c r="L2155" s="38">
        <v>0</v>
      </c>
      <c s="32">
        <f>ROUND(ROUND(L2155,2)*ROUND(G2155,3),2)</f>
      </c>
      <c s="36" t="s">
        <v>3291</v>
      </c>
      <c>
        <f>(M2155*21)/100</f>
      </c>
      <c t="s">
        <v>27</v>
      </c>
    </row>
    <row r="2156" spans="1:5" ht="12.75">
      <c r="A2156" s="35" t="s">
        <v>58</v>
      </c>
      <c r="E2156" s="39" t="s">
        <v>4529</v>
      </c>
    </row>
    <row r="2157" spans="1:5" ht="12.75">
      <c r="A2157" s="35" t="s">
        <v>59</v>
      </c>
      <c r="E2157" s="40" t="s">
        <v>5</v>
      </c>
    </row>
    <row r="2158" spans="1:5" ht="12.75">
      <c r="A2158" t="s">
        <v>60</v>
      </c>
      <c r="E2158" s="39" t="s">
        <v>5</v>
      </c>
    </row>
    <row r="2159" spans="1:16" ht="12.75">
      <c r="A2159" t="s">
        <v>52</v>
      </c>
      <c s="34" t="s">
        <v>3082</v>
      </c>
      <c s="34" t="s">
        <v>4530</v>
      </c>
      <c s="35" t="s">
        <v>5</v>
      </c>
      <c s="6" t="s">
        <v>4531</v>
      </c>
      <c s="36" t="s">
        <v>373</v>
      </c>
      <c s="37">
        <v>0.366</v>
      </c>
      <c s="36">
        <v>0</v>
      </c>
      <c s="36">
        <f>ROUND(G2159*H2159,6)</f>
      </c>
      <c r="L2159" s="38">
        <v>0</v>
      </c>
      <c s="32">
        <f>ROUND(ROUND(L2159,2)*ROUND(G2159,3),2)</f>
      </c>
      <c s="36" t="s">
        <v>3291</v>
      </c>
      <c>
        <f>(M2159*21)/100</f>
      </c>
      <c t="s">
        <v>27</v>
      </c>
    </row>
    <row r="2160" spans="1:5" ht="25.5">
      <c r="A2160" s="35" t="s">
        <v>58</v>
      </c>
      <c r="E2160" s="39" t="s">
        <v>4532</v>
      </c>
    </row>
    <row r="2161" spans="1:5" ht="12.75">
      <c r="A2161" s="35" t="s">
        <v>59</v>
      </c>
      <c r="E2161" s="40" t="s">
        <v>5</v>
      </c>
    </row>
    <row r="2162" spans="1:5" ht="114.75">
      <c r="A2162" t="s">
        <v>60</v>
      </c>
      <c r="E2162" s="39" t="s">
        <v>4533</v>
      </c>
    </row>
    <row r="2163" spans="1:13" ht="12.75">
      <c r="A2163" t="s">
        <v>49</v>
      </c>
      <c r="C2163" s="31" t="s">
        <v>4534</v>
      </c>
      <c r="E2163" s="33" t="s">
        <v>4535</v>
      </c>
      <c r="J2163" s="32">
        <f>0</f>
      </c>
      <c s="32">
        <f>0</f>
      </c>
      <c s="32">
        <f>0+L2164+L2168+L2172+L2176+L2180+L2184+L2188+L2192</f>
      </c>
      <c s="32">
        <f>0+M2164+M2168+M2172+M2176+M2180+M2184+M2188+M2192</f>
      </c>
    </row>
    <row r="2164" spans="1:16" ht="25.5">
      <c r="A2164" t="s">
        <v>52</v>
      </c>
      <c s="34" t="s">
        <v>3029</v>
      </c>
      <c s="34" t="s">
        <v>4536</v>
      </c>
      <c s="35" t="s">
        <v>5</v>
      </c>
      <c s="6" t="s">
        <v>4537</v>
      </c>
      <c s="36" t="s">
        <v>3309</v>
      </c>
      <c s="37">
        <v>7</v>
      </c>
      <c s="36">
        <v>0.012</v>
      </c>
      <c s="36">
        <f>ROUND(G2164*H2164,6)</f>
      </c>
      <c r="L2164" s="38">
        <v>0</v>
      </c>
      <c s="32">
        <f>ROUND(ROUND(L2164,2)*ROUND(G2164,3),2)</f>
      </c>
      <c s="36" t="s">
        <v>3291</v>
      </c>
      <c>
        <f>(M2164*21)/100</f>
      </c>
      <c t="s">
        <v>27</v>
      </c>
    </row>
    <row r="2165" spans="1:5" ht="25.5">
      <c r="A2165" s="35" t="s">
        <v>58</v>
      </c>
      <c r="E2165" s="39" t="s">
        <v>4538</v>
      </c>
    </row>
    <row r="2166" spans="1:5" ht="12.75">
      <c r="A2166" s="35" t="s">
        <v>59</v>
      </c>
      <c r="E2166" s="40" t="s">
        <v>5</v>
      </c>
    </row>
    <row r="2167" spans="1:5" ht="89.25">
      <c r="A2167" t="s">
        <v>60</v>
      </c>
      <c r="E2167" s="39" t="s">
        <v>4539</v>
      </c>
    </row>
    <row r="2168" spans="1:16" ht="25.5">
      <c r="A2168" t="s">
        <v>52</v>
      </c>
      <c s="34" t="s">
        <v>3033</v>
      </c>
      <c s="34" t="s">
        <v>4540</v>
      </c>
      <c s="35" t="s">
        <v>5</v>
      </c>
      <c s="6" t="s">
        <v>4541</v>
      </c>
      <c s="36" t="s">
        <v>3309</v>
      </c>
      <c s="37">
        <v>1</v>
      </c>
      <c s="36">
        <v>0.012</v>
      </c>
      <c s="36">
        <f>ROUND(G2168*H2168,6)</f>
      </c>
      <c r="L2168" s="38">
        <v>0</v>
      </c>
      <c s="32">
        <f>ROUND(ROUND(L2168,2)*ROUND(G2168,3),2)</f>
      </c>
      <c s="36" t="s">
        <v>3291</v>
      </c>
      <c>
        <f>(M2168*21)/100</f>
      </c>
      <c t="s">
        <v>27</v>
      </c>
    </row>
    <row r="2169" spans="1:5" ht="25.5">
      <c r="A2169" s="35" t="s">
        <v>58</v>
      </c>
      <c r="E2169" s="39" t="s">
        <v>4542</v>
      </c>
    </row>
    <row r="2170" spans="1:5" ht="12.75">
      <c r="A2170" s="35" t="s">
        <v>59</v>
      </c>
      <c r="E2170" s="40" t="s">
        <v>5</v>
      </c>
    </row>
    <row r="2171" spans="1:5" ht="89.25">
      <c r="A2171" t="s">
        <v>60</v>
      </c>
      <c r="E2171" s="39" t="s">
        <v>4539</v>
      </c>
    </row>
    <row r="2172" spans="1:16" ht="12.75">
      <c r="A2172" t="s">
        <v>52</v>
      </c>
      <c s="34" t="s">
        <v>3038</v>
      </c>
      <c s="34" t="s">
        <v>4543</v>
      </c>
      <c s="35" t="s">
        <v>5</v>
      </c>
      <c s="6" t="s">
        <v>4544</v>
      </c>
      <c s="36" t="s">
        <v>3309</v>
      </c>
      <c s="37">
        <v>2</v>
      </c>
      <c s="36">
        <v>0.0156</v>
      </c>
      <c s="36">
        <f>ROUND(G2172*H2172,6)</f>
      </c>
      <c r="L2172" s="38">
        <v>0</v>
      </c>
      <c s="32">
        <f>ROUND(ROUND(L2172,2)*ROUND(G2172,3),2)</f>
      </c>
      <c s="36" t="s">
        <v>3291</v>
      </c>
      <c>
        <f>(M2172*21)/100</f>
      </c>
      <c t="s">
        <v>27</v>
      </c>
    </row>
    <row r="2173" spans="1:5" ht="25.5">
      <c r="A2173" s="35" t="s">
        <v>58</v>
      </c>
      <c r="E2173" s="39" t="s">
        <v>4545</v>
      </c>
    </row>
    <row r="2174" spans="1:5" ht="12.75">
      <c r="A2174" s="35" t="s">
        <v>59</v>
      </c>
      <c r="E2174" s="40" t="s">
        <v>5</v>
      </c>
    </row>
    <row r="2175" spans="1:5" ht="89.25">
      <c r="A2175" t="s">
        <v>60</v>
      </c>
      <c r="E2175" s="39" t="s">
        <v>4539</v>
      </c>
    </row>
    <row r="2176" spans="1:16" ht="25.5">
      <c r="A2176" t="s">
        <v>52</v>
      </c>
      <c s="34" t="s">
        <v>50</v>
      </c>
      <c s="34" t="s">
        <v>4546</v>
      </c>
      <c s="35" t="s">
        <v>5</v>
      </c>
      <c s="6" t="s">
        <v>4547</v>
      </c>
      <c s="36" t="s">
        <v>3309</v>
      </c>
      <c s="37">
        <v>7</v>
      </c>
      <c s="36">
        <v>0.01665</v>
      </c>
      <c s="36">
        <f>ROUND(G2176*H2176,6)</f>
      </c>
      <c r="L2176" s="38">
        <v>0</v>
      </c>
      <c s="32">
        <f>ROUND(ROUND(L2176,2)*ROUND(G2176,3),2)</f>
      </c>
      <c s="36" t="s">
        <v>3291</v>
      </c>
      <c>
        <f>(M2176*21)/100</f>
      </c>
      <c t="s">
        <v>27</v>
      </c>
    </row>
    <row r="2177" spans="1:5" ht="25.5">
      <c r="A2177" s="35" t="s">
        <v>58</v>
      </c>
      <c r="E2177" s="39" t="s">
        <v>4548</v>
      </c>
    </row>
    <row r="2178" spans="1:5" ht="12.75">
      <c r="A2178" s="35" t="s">
        <v>59</v>
      </c>
      <c r="E2178" s="40" t="s">
        <v>5</v>
      </c>
    </row>
    <row r="2179" spans="1:5" ht="89.25">
      <c r="A2179" t="s">
        <v>60</v>
      </c>
      <c r="E2179" s="39" t="s">
        <v>4539</v>
      </c>
    </row>
    <row r="2180" spans="1:16" ht="25.5">
      <c r="A2180" t="s">
        <v>52</v>
      </c>
      <c s="34" t="s">
        <v>3046</v>
      </c>
      <c s="34" t="s">
        <v>4549</v>
      </c>
      <c s="35" t="s">
        <v>5</v>
      </c>
      <c s="6" t="s">
        <v>4550</v>
      </c>
      <c s="36" t="s">
        <v>3309</v>
      </c>
      <c s="37">
        <v>1</v>
      </c>
      <c s="36">
        <v>0.01765</v>
      </c>
      <c s="36">
        <f>ROUND(G2180*H2180,6)</f>
      </c>
      <c r="L2180" s="38">
        <v>0</v>
      </c>
      <c s="32">
        <f>ROUND(ROUND(L2180,2)*ROUND(G2180,3),2)</f>
      </c>
      <c s="36" t="s">
        <v>3291</v>
      </c>
      <c>
        <f>(M2180*21)/100</f>
      </c>
      <c t="s">
        <v>27</v>
      </c>
    </row>
    <row r="2181" spans="1:5" ht="25.5">
      <c r="A2181" s="35" t="s">
        <v>58</v>
      </c>
      <c r="E2181" s="39" t="s">
        <v>4551</v>
      </c>
    </row>
    <row r="2182" spans="1:5" ht="12.75">
      <c r="A2182" s="35" t="s">
        <v>59</v>
      </c>
      <c r="E2182" s="40" t="s">
        <v>5</v>
      </c>
    </row>
    <row r="2183" spans="1:5" ht="89.25">
      <c r="A2183" t="s">
        <v>60</v>
      </c>
      <c r="E2183" s="39" t="s">
        <v>4539</v>
      </c>
    </row>
    <row r="2184" spans="1:16" ht="12.75">
      <c r="A2184" t="s">
        <v>52</v>
      </c>
      <c s="34" t="s">
        <v>4050</v>
      </c>
      <c s="34" t="s">
        <v>4552</v>
      </c>
      <c s="35" t="s">
        <v>5</v>
      </c>
      <c s="6" t="s">
        <v>4553</v>
      </c>
      <c s="36" t="s">
        <v>3309</v>
      </c>
      <c s="37">
        <v>7</v>
      </c>
      <c s="36">
        <v>0.00015</v>
      </c>
      <c s="36">
        <f>ROUND(G2184*H2184,6)</f>
      </c>
      <c r="L2184" s="38">
        <v>0</v>
      </c>
      <c s="32">
        <f>ROUND(ROUND(L2184,2)*ROUND(G2184,3),2)</f>
      </c>
      <c s="36" t="s">
        <v>3291</v>
      </c>
      <c>
        <f>(M2184*21)/100</f>
      </c>
      <c t="s">
        <v>27</v>
      </c>
    </row>
    <row r="2185" spans="1:5" ht="12.75">
      <c r="A2185" s="35" t="s">
        <v>58</v>
      </c>
      <c r="E2185" s="39" t="s">
        <v>4554</v>
      </c>
    </row>
    <row r="2186" spans="1:5" ht="12.75">
      <c r="A2186" s="35" t="s">
        <v>59</v>
      </c>
      <c r="E2186" s="40" t="s">
        <v>5</v>
      </c>
    </row>
    <row r="2187" spans="1:5" ht="12.75">
      <c r="A2187" t="s">
        <v>60</v>
      </c>
      <c r="E2187" s="39" t="s">
        <v>5</v>
      </c>
    </row>
    <row r="2188" spans="1:16" ht="12.75">
      <c r="A2188" t="s">
        <v>52</v>
      </c>
      <c s="34" t="s">
        <v>3829</v>
      </c>
      <c s="34" t="s">
        <v>4555</v>
      </c>
      <c s="35" t="s">
        <v>5</v>
      </c>
      <c s="6" t="s">
        <v>4556</v>
      </c>
      <c s="36" t="s">
        <v>3309</v>
      </c>
      <c s="37">
        <v>1</v>
      </c>
      <c s="36">
        <v>0.0005</v>
      </c>
      <c s="36">
        <f>ROUND(G2188*H2188,6)</f>
      </c>
      <c r="L2188" s="38">
        <v>0</v>
      </c>
      <c s="32">
        <f>ROUND(ROUND(L2188,2)*ROUND(G2188,3),2)</f>
      </c>
      <c s="36" t="s">
        <v>3291</v>
      </c>
      <c>
        <f>(M2188*21)/100</f>
      </c>
      <c t="s">
        <v>27</v>
      </c>
    </row>
    <row r="2189" spans="1:5" ht="12.75">
      <c r="A2189" s="35" t="s">
        <v>58</v>
      </c>
      <c r="E2189" s="39" t="s">
        <v>4557</v>
      </c>
    </row>
    <row r="2190" spans="1:5" ht="12.75">
      <c r="A2190" s="35" t="s">
        <v>59</v>
      </c>
      <c r="E2190" s="40" t="s">
        <v>5</v>
      </c>
    </row>
    <row r="2191" spans="1:5" ht="12.75">
      <c r="A2191" t="s">
        <v>60</v>
      </c>
      <c r="E2191" s="39" t="s">
        <v>5</v>
      </c>
    </row>
    <row r="2192" spans="1:16" ht="12.75">
      <c r="A2192" t="s">
        <v>52</v>
      </c>
      <c s="34" t="s">
        <v>3871</v>
      </c>
      <c s="34" t="s">
        <v>4558</v>
      </c>
      <c s="35" t="s">
        <v>5</v>
      </c>
      <c s="6" t="s">
        <v>4559</v>
      </c>
      <c s="36" t="s">
        <v>373</v>
      </c>
      <c s="37">
        <v>0.263</v>
      </c>
      <c s="36">
        <v>0</v>
      </c>
      <c s="36">
        <f>ROUND(G2192*H2192,6)</f>
      </c>
      <c r="L2192" s="38">
        <v>0</v>
      </c>
      <c s="32">
        <f>ROUND(ROUND(L2192,2)*ROUND(G2192,3),2)</f>
      </c>
      <c s="36" t="s">
        <v>3291</v>
      </c>
      <c>
        <f>(M2192*21)/100</f>
      </c>
      <c t="s">
        <v>27</v>
      </c>
    </row>
    <row r="2193" spans="1:5" ht="38.25">
      <c r="A2193" s="35" t="s">
        <v>58</v>
      </c>
      <c r="E2193" s="39" t="s">
        <v>4560</v>
      </c>
    </row>
    <row r="2194" spans="1:5" ht="12.75">
      <c r="A2194" s="35" t="s">
        <v>59</v>
      </c>
      <c r="E2194" s="40" t="s">
        <v>5</v>
      </c>
    </row>
    <row r="2195" spans="1:5" ht="114.75">
      <c r="A2195" t="s">
        <v>60</v>
      </c>
      <c r="E2195" s="39" t="s">
        <v>3914</v>
      </c>
    </row>
    <row r="2196" spans="1:13" ht="12.75">
      <c r="A2196" t="s">
        <v>49</v>
      </c>
      <c r="C2196" s="31" t="s">
        <v>4561</v>
      </c>
      <c r="E2196" s="33" t="s">
        <v>4562</v>
      </c>
      <c r="J2196" s="32">
        <f>0</f>
      </c>
      <c s="32">
        <f>0</f>
      </c>
      <c s="32">
        <f>0+L2197+L2201+L2205+L2209+L2213+L2217</f>
      </c>
      <c s="32">
        <f>0+M2197+M2201+M2205+M2209+M2213+M2217</f>
      </c>
    </row>
    <row r="2197" spans="1:16" ht="25.5">
      <c r="A2197" t="s">
        <v>52</v>
      </c>
      <c s="34" t="s">
        <v>3375</v>
      </c>
      <c s="34" t="s">
        <v>4563</v>
      </c>
      <c s="35" t="s">
        <v>5</v>
      </c>
      <c s="6" t="s">
        <v>4564</v>
      </c>
      <c s="36" t="s">
        <v>85</v>
      </c>
      <c s="37">
        <v>5</v>
      </c>
      <c s="36">
        <v>0.00061</v>
      </c>
      <c s="36">
        <f>ROUND(G2197*H2197,6)</f>
      </c>
      <c r="L2197" s="38">
        <v>0</v>
      </c>
      <c s="32">
        <f>ROUND(ROUND(L2197,2)*ROUND(G2197,3),2)</f>
      </c>
      <c s="36" t="s">
        <v>3291</v>
      </c>
      <c>
        <f>(M2197*21)/100</f>
      </c>
      <c t="s">
        <v>27</v>
      </c>
    </row>
    <row r="2198" spans="1:5" ht="25.5">
      <c r="A2198" s="35" t="s">
        <v>58</v>
      </c>
      <c r="E2198" s="39" t="s">
        <v>4565</v>
      </c>
    </row>
    <row r="2199" spans="1:5" ht="12.75">
      <c r="A2199" s="35" t="s">
        <v>59</v>
      </c>
      <c r="E2199" s="40" t="s">
        <v>5</v>
      </c>
    </row>
    <row r="2200" spans="1:5" ht="153">
      <c r="A2200" t="s">
        <v>60</v>
      </c>
      <c r="E2200" s="39" t="s">
        <v>4566</v>
      </c>
    </row>
    <row r="2201" spans="1:16" ht="25.5">
      <c r="A2201" t="s">
        <v>52</v>
      </c>
      <c s="34" t="s">
        <v>3921</v>
      </c>
      <c s="34" t="s">
        <v>4567</v>
      </c>
      <c s="35" t="s">
        <v>5</v>
      </c>
      <c s="6" t="s">
        <v>4568</v>
      </c>
      <c s="36" t="s">
        <v>85</v>
      </c>
      <c s="37">
        <v>2</v>
      </c>
      <c s="36">
        <v>0.00062</v>
      </c>
      <c s="36">
        <f>ROUND(G2201*H2201,6)</f>
      </c>
      <c r="L2201" s="38">
        <v>0</v>
      </c>
      <c s="32">
        <f>ROUND(ROUND(L2201,2)*ROUND(G2201,3),2)</f>
      </c>
      <c s="36" t="s">
        <v>3291</v>
      </c>
      <c>
        <f>(M2201*21)/100</f>
      </c>
      <c t="s">
        <v>27</v>
      </c>
    </row>
    <row r="2202" spans="1:5" ht="25.5">
      <c r="A2202" s="35" t="s">
        <v>58</v>
      </c>
      <c r="E2202" s="39" t="s">
        <v>4569</v>
      </c>
    </row>
    <row r="2203" spans="1:5" ht="12.75">
      <c r="A2203" s="35" t="s">
        <v>59</v>
      </c>
      <c r="E2203" s="40" t="s">
        <v>5</v>
      </c>
    </row>
    <row r="2204" spans="1:5" ht="153">
      <c r="A2204" t="s">
        <v>60</v>
      </c>
      <c r="E2204" s="39" t="s">
        <v>4566</v>
      </c>
    </row>
    <row r="2205" spans="1:16" ht="25.5">
      <c r="A2205" t="s">
        <v>52</v>
      </c>
      <c s="34" t="s">
        <v>3766</v>
      </c>
      <c s="34" t="s">
        <v>4570</v>
      </c>
      <c s="35" t="s">
        <v>5</v>
      </c>
      <c s="6" t="s">
        <v>4571</v>
      </c>
      <c s="36" t="s">
        <v>85</v>
      </c>
      <c s="37">
        <v>4</v>
      </c>
      <c s="36">
        <v>0.00075</v>
      </c>
      <c s="36">
        <f>ROUND(G2205*H2205,6)</f>
      </c>
      <c r="L2205" s="38">
        <v>0</v>
      </c>
      <c s="32">
        <f>ROUND(ROUND(L2205,2)*ROUND(G2205,3),2)</f>
      </c>
      <c s="36" t="s">
        <v>3291</v>
      </c>
      <c>
        <f>(M2205*21)/100</f>
      </c>
      <c t="s">
        <v>27</v>
      </c>
    </row>
    <row r="2206" spans="1:5" ht="25.5">
      <c r="A2206" s="35" t="s">
        <v>58</v>
      </c>
      <c r="E2206" s="39" t="s">
        <v>4572</v>
      </c>
    </row>
    <row r="2207" spans="1:5" ht="12.75">
      <c r="A2207" s="35" t="s">
        <v>59</v>
      </c>
      <c r="E2207" s="40" t="s">
        <v>5</v>
      </c>
    </row>
    <row r="2208" spans="1:5" ht="153">
      <c r="A2208" t="s">
        <v>60</v>
      </c>
      <c r="E2208" s="39" t="s">
        <v>4566</v>
      </c>
    </row>
    <row r="2209" spans="1:16" ht="25.5">
      <c r="A2209" t="s">
        <v>52</v>
      </c>
      <c s="34" t="s">
        <v>3288</v>
      </c>
      <c s="34" t="s">
        <v>4573</v>
      </c>
      <c s="35" t="s">
        <v>5</v>
      </c>
      <c s="6" t="s">
        <v>4574</v>
      </c>
      <c s="36" t="s">
        <v>85</v>
      </c>
      <c s="37">
        <v>1</v>
      </c>
      <c s="36">
        <v>0.00061</v>
      </c>
      <c s="36">
        <f>ROUND(G2209*H2209,6)</f>
      </c>
      <c r="L2209" s="38">
        <v>0</v>
      </c>
      <c s="32">
        <f>ROUND(ROUND(L2209,2)*ROUND(G2209,3),2)</f>
      </c>
      <c s="36" t="s">
        <v>3291</v>
      </c>
      <c>
        <f>(M2209*21)/100</f>
      </c>
      <c t="s">
        <v>27</v>
      </c>
    </row>
    <row r="2210" spans="1:5" ht="25.5">
      <c r="A2210" s="35" t="s">
        <v>58</v>
      </c>
      <c r="E2210" s="39" t="s">
        <v>4575</v>
      </c>
    </row>
    <row r="2211" spans="1:5" ht="12.75">
      <c r="A2211" s="35" t="s">
        <v>59</v>
      </c>
      <c r="E2211" s="40" t="s">
        <v>5</v>
      </c>
    </row>
    <row r="2212" spans="1:5" ht="153">
      <c r="A2212" t="s">
        <v>60</v>
      </c>
      <c r="E2212" s="39" t="s">
        <v>4566</v>
      </c>
    </row>
    <row r="2213" spans="1:16" ht="25.5">
      <c r="A2213" t="s">
        <v>52</v>
      </c>
      <c s="34" t="s">
        <v>3293</v>
      </c>
      <c s="34" t="s">
        <v>4576</v>
      </c>
      <c s="35" t="s">
        <v>5</v>
      </c>
      <c s="6" t="s">
        <v>4577</v>
      </c>
      <c s="36" t="s">
        <v>85</v>
      </c>
      <c s="37">
        <v>1</v>
      </c>
      <c s="36">
        <v>0.00062</v>
      </c>
      <c s="36">
        <f>ROUND(G2213*H2213,6)</f>
      </c>
      <c r="L2213" s="38">
        <v>0</v>
      </c>
      <c s="32">
        <f>ROUND(ROUND(L2213,2)*ROUND(G2213,3),2)</f>
      </c>
      <c s="36" t="s">
        <v>3291</v>
      </c>
      <c>
        <f>(M2213*21)/100</f>
      </c>
      <c t="s">
        <v>27</v>
      </c>
    </row>
    <row r="2214" spans="1:5" ht="25.5">
      <c r="A2214" s="35" t="s">
        <v>58</v>
      </c>
      <c r="E2214" s="39" t="s">
        <v>4578</v>
      </c>
    </row>
    <row r="2215" spans="1:5" ht="12.75">
      <c r="A2215" s="35" t="s">
        <v>59</v>
      </c>
      <c r="E2215" s="40" t="s">
        <v>5</v>
      </c>
    </row>
    <row r="2216" spans="1:5" ht="153">
      <c r="A2216" t="s">
        <v>60</v>
      </c>
      <c r="E2216" s="39" t="s">
        <v>4566</v>
      </c>
    </row>
    <row r="2217" spans="1:16" ht="25.5">
      <c r="A2217" t="s">
        <v>52</v>
      </c>
      <c s="34" t="s">
        <v>3297</v>
      </c>
      <c s="34" t="s">
        <v>4579</v>
      </c>
      <c s="35" t="s">
        <v>5</v>
      </c>
      <c s="6" t="s">
        <v>4580</v>
      </c>
      <c s="36" t="s">
        <v>85</v>
      </c>
      <c s="37">
        <v>1</v>
      </c>
      <c s="36">
        <v>0.00064</v>
      </c>
      <c s="36">
        <f>ROUND(G2217*H2217,6)</f>
      </c>
      <c r="L2217" s="38">
        <v>0</v>
      </c>
      <c s="32">
        <f>ROUND(ROUND(L2217,2)*ROUND(G2217,3),2)</f>
      </c>
      <c s="36" t="s">
        <v>3291</v>
      </c>
      <c>
        <f>(M2217*21)/100</f>
      </c>
      <c t="s">
        <v>27</v>
      </c>
    </row>
    <row r="2218" spans="1:5" ht="25.5">
      <c r="A2218" s="35" t="s">
        <v>58</v>
      </c>
      <c r="E2218" s="39" t="s">
        <v>4581</v>
      </c>
    </row>
    <row r="2219" spans="1:5" ht="12.75">
      <c r="A2219" s="35" t="s">
        <v>59</v>
      </c>
      <c r="E2219" s="40" t="s">
        <v>5</v>
      </c>
    </row>
    <row r="2220" spans="1:5" ht="153">
      <c r="A2220" t="s">
        <v>60</v>
      </c>
      <c r="E2220" s="39" t="s">
        <v>4566</v>
      </c>
    </row>
    <row r="2221" spans="1:13" ht="12.75">
      <c r="A2221" t="s">
        <v>49</v>
      </c>
      <c r="C2221" s="31" t="s">
        <v>4582</v>
      </c>
      <c r="E2221" s="33" t="s">
        <v>4583</v>
      </c>
      <c r="J2221" s="32">
        <f>0</f>
      </c>
      <c s="32">
        <f>0</f>
      </c>
      <c s="32">
        <f>0+L2222+L2226+L2230</f>
      </c>
      <c s="32">
        <f>0+M2222+M2226+M2230</f>
      </c>
    </row>
    <row r="2222" spans="1:16" ht="25.5">
      <c r="A2222" t="s">
        <v>52</v>
      </c>
      <c s="34" t="s">
        <v>3072</v>
      </c>
      <c s="34" t="s">
        <v>4584</v>
      </c>
      <c s="35" t="s">
        <v>5</v>
      </c>
      <c s="6" t="s">
        <v>4585</v>
      </c>
      <c s="36" t="s">
        <v>3309</v>
      </c>
      <c s="37">
        <v>1</v>
      </c>
      <c s="36">
        <v>0.00392</v>
      </c>
      <c s="36">
        <f>ROUND(G2222*H2222,6)</f>
      </c>
      <c r="L2222" s="38">
        <v>0</v>
      </c>
      <c s="32">
        <f>ROUND(ROUND(L2222,2)*ROUND(G2222,3),2)</f>
      </c>
      <c s="36" t="s">
        <v>3291</v>
      </c>
      <c>
        <f>(M2222*21)/100</f>
      </c>
      <c t="s">
        <v>27</v>
      </c>
    </row>
    <row r="2223" spans="1:5" ht="25.5">
      <c r="A2223" s="35" t="s">
        <v>58</v>
      </c>
      <c r="E2223" s="39" t="s">
        <v>4586</v>
      </c>
    </row>
    <row r="2224" spans="1:5" ht="12.75">
      <c r="A2224" s="35" t="s">
        <v>59</v>
      </c>
      <c r="E2224" s="40" t="s">
        <v>5</v>
      </c>
    </row>
    <row r="2225" spans="1:5" ht="12.75">
      <c r="A2225" t="s">
        <v>60</v>
      </c>
      <c r="E2225" s="39" t="s">
        <v>5</v>
      </c>
    </row>
    <row r="2226" spans="1:16" ht="25.5">
      <c r="A2226" t="s">
        <v>52</v>
      </c>
      <c s="34" t="s">
        <v>3299</v>
      </c>
      <c s="34" t="s">
        <v>4587</v>
      </c>
      <c s="35" t="s">
        <v>5</v>
      </c>
      <c s="6" t="s">
        <v>4588</v>
      </c>
      <c s="36" t="s">
        <v>3309</v>
      </c>
      <c s="37">
        <v>1</v>
      </c>
      <c s="36">
        <v>0.00188</v>
      </c>
      <c s="36">
        <f>ROUND(G2226*H2226,6)</f>
      </c>
      <c r="L2226" s="38">
        <v>0</v>
      </c>
      <c s="32">
        <f>ROUND(ROUND(L2226,2)*ROUND(G2226,3),2)</f>
      </c>
      <c s="36" t="s">
        <v>3291</v>
      </c>
      <c>
        <f>(M2226*21)/100</f>
      </c>
      <c t="s">
        <v>27</v>
      </c>
    </row>
    <row r="2227" spans="1:5" ht="38.25">
      <c r="A2227" s="35" t="s">
        <v>58</v>
      </c>
      <c r="E2227" s="39" t="s">
        <v>4589</v>
      </c>
    </row>
    <row r="2228" spans="1:5" ht="12.75">
      <c r="A2228" s="35" t="s">
        <v>59</v>
      </c>
      <c r="E2228" s="40" t="s">
        <v>5</v>
      </c>
    </row>
    <row r="2229" spans="1:5" ht="12.75">
      <c r="A2229" t="s">
        <v>60</v>
      </c>
      <c r="E2229" s="39" t="s">
        <v>5</v>
      </c>
    </row>
    <row r="2230" spans="1:16" ht="12.75">
      <c r="A2230" t="s">
        <v>52</v>
      </c>
      <c s="34" t="s">
        <v>3086</v>
      </c>
      <c s="34" t="s">
        <v>4590</v>
      </c>
      <c s="35" t="s">
        <v>5</v>
      </c>
      <c s="6" t="s">
        <v>4591</v>
      </c>
      <c s="36" t="s">
        <v>373</v>
      </c>
      <c s="37">
        <v>0.006</v>
      </c>
      <c s="36">
        <v>0</v>
      </c>
      <c s="36">
        <f>ROUND(G2230*H2230,6)</f>
      </c>
      <c r="L2230" s="38">
        <v>0</v>
      </c>
      <c s="32">
        <f>ROUND(ROUND(L2230,2)*ROUND(G2230,3),2)</f>
      </c>
      <c s="36" t="s">
        <v>3291</v>
      </c>
      <c>
        <f>(M2230*21)/100</f>
      </c>
      <c t="s">
        <v>27</v>
      </c>
    </row>
    <row r="2231" spans="1:5" ht="25.5">
      <c r="A2231" s="35" t="s">
        <v>58</v>
      </c>
      <c r="E2231" s="39" t="s">
        <v>4592</v>
      </c>
    </row>
    <row r="2232" spans="1:5" ht="12.75">
      <c r="A2232" s="35" t="s">
        <v>59</v>
      </c>
      <c r="E2232" s="40" t="s">
        <v>5</v>
      </c>
    </row>
    <row r="2233" spans="1:5" ht="114.75">
      <c r="A2233" t="s">
        <v>60</v>
      </c>
      <c r="E2233" s="39" t="s">
        <v>4434</v>
      </c>
    </row>
    <row r="2234" spans="1:13" ht="12.75">
      <c r="A2234" t="s">
        <v>49</v>
      </c>
      <c r="C2234" s="31" t="s">
        <v>367</v>
      </c>
      <c r="E2234" s="33" t="s">
        <v>584</v>
      </c>
      <c r="J2234" s="32">
        <f>0</f>
      </c>
      <c s="32">
        <f>0</f>
      </c>
      <c s="32">
        <f>0+L2235</f>
      </c>
      <c s="32">
        <f>0+M2235</f>
      </c>
    </row>
    <row r="2235" spans="1:16" ht="38.25">
      <c r="A2235" t="s">
        <v>52</v>
      </c>
      <c s="34" t="s">
        <v>3096</v>
      </c>
      <c s="34" t="s">
        <v>4593</v>
      </c>
      <c s="35" t="s">
        <v>371</v>
      </c>
      <c s="6" t="s">
        <v>4594</v>
      </c>
      <c s="36" t="s">
        <v>373</v>
      </c>
      <c s="37">
        <v>2.314</v>
      </c>
      <c s="36">
        <v>0</v>
      </c>
      <c s="36">
        <f>ROUND(G2235*H2235,6)</f>
      </c>
      <c r="L2235" s="38">
        <v>0</v>
      </c>
      <c s="32">
        <f>ROUND(ROUND(L2235,2)*ROUND(G2235,3),2)</f>
      </c>
      <c s="36" t="s">
        <v>350</v>
      </c>
      <c>
        <f>(M2235*21)/100</f>
      </c>
      <c t="s">
        <v>27</v>
      </c>
    </row>
    <row r="2236" spans="1:5" ht="12.75">
      <c r="A2236" s="35" t="s">
        <v>58</v>
      </c>
      <c r="E2236" s="39" t="s">
        <v>374</v>
      </c>
    </row>
    <row r="2237" spans="1:5" ht="12.75">
      <c r="A2237" s="35" t="s">
        <v>59</v>
      </c>
      <c r="E2237" s="40" t="s">
        <v>5</v>
      </c>
    </row>
    <row r="2238" spans="1:5" ht="165.75">
      <c r="A2238" t="s">
        <v>60</v>
      </c>
      <c r="E2238" s="39" t="s">
        <v>375</v>
      </c>
    </row>
    <row r="2239" spans="1:13" ht="12.75">
      <c r="A2239" t="s">
        <v>2644</v>
      </c>
      <c r="C2239" s="31" t="s">
        <v>4595</v>
      </c>
      <c r="E2239" s="33" t="s">
        <v>4596</v>
      </c>
      <c r="J2239" s="32">
        <f>0+J2240+J2281+J2286+J2383+J2392+J2445+J2550+J2651+J2816+J2821+J2830+J2835</f>
      </c>
      <c s="32">
        <f>0+K2240+K2281+K2286+K2383+K2392+K2445+K2550+K2651+K2816+K2821+K2830+K2835</f>
      </c>
      <c s="32">
        <f>0+L2240+L2281+L2286+L2383+L2392+L2445+L2550+L2651+L2816+L2821+L2830+L2835</f>
      </c>
      <c s="32">
        <f>0+M2240+M2281+M2286+M2383+M2392+M2445+M2550+M2651+M2816+M2821+M2830+M2835</f>
      </c>
    </row>
    <row r="2240" spans="1:13" ht="12.75">
      <c r="A2240" t="s">
        <v>49</v>
      </c>
      <c r="C2240" s="31" t="s">
        <v>2647</v>
      </c>
      <c r="E2240" s="33" t="s">
        <v>2648</v>
      </c>
      <c r="J2240" s="32">
        <f>0</f>
      </c>
      <c s="32">
        <f>0</f>
      </c>
      <c s="32">
        <f>0+L2241+L2245+L2249+L2253+L2257+L2261+L2265+L2269+L2273+L2277</f>
      </c>
      <c s="32">
        <f>0+M2241+M2245+M2249+M2253+M2257+M2261+M2265+M2269+M2273+M2277</f>
      </c>
    </row>
    <row r="2241" spans="1:16" ht="12.75">
      <c r="A2241" t="s">
        <v>52</v>
      </c>
      <c s="34" t="s">
        <v>53</v>
      </c>
      <c s="34" t="s">
        <v>4597</v>
      </c>
      <c s="35" t="s">
        <v>5</v>
      </c>
      <c s="6" t="s">
        <v>4598</v>
      </c>
      <c s="36" t="s">
        <v>80</v>
      </c>
      <c s="37">
        <v>24</v>
      </c>
      <c s="36">
        <v>4E-05</v>
      </c>
      <c s="36">
        <f>ROUND(G2241*H2241,6)</f>
      </c>
      <c r="L2241" s="38">
        <v>0</v>
      </c>
      <c s="32">
        <f>ROUND(ROUND(L2241,2)*ROUND(G2241,3),2)</f>
      </c>
      <c s="36" t="s">
        <v>3291</v>
      </c>
      <c>
        <f>(M2241*21)/100</f>
      </c>
      <c t="s">
        <v>27</v>
      </c>
    </row>
    <row r="2242" spans="1:5" ht="12.75">
      <c r="A2242" s="35" t="s">
        <v>58</v>
      </c>
      <c r="E2242" s="39" t="s">
        <v>4598</v>
      </c>
    </row>
    <row r="2243" spans="1:5" ht="12.75">
      <c r="A2243" s="35" t="s">
        <v>59</v>
      </c>
      <c r="E2243" s="40" t="s">
        <v>5</v>
      </c>
    </row>
    <row r="2244" spans="1:5" ht="12.75">
      <c r="A2244" t="s">
        <v>60</v>
      </c>
      <c r="E2244" s="39" t="s">
        <v>5</v>
      </c>
    </row>
    <row r="2245" spans="1:16" ht="12.75">
      <c r="A2245" t="s">
        <v>52</v>
      </c>
      <c s="34" t="s">
        <v>27</v>
      </c>
      <c s="34" t="s">
        <v>4599</v>
      </c>
      <c s="35" t="s">
        <v>5</v>
      </c>
      <c s="6" t="s">
        <v>4600</v>
      </c>
      <c s="36" t="s">
        <v>80</v>
      </c>
      <c s="37">
        <v>91</v>
      </c>
      <c s="36">
        <v>2E-05</v>
      </c>
      <c s="36">
        <f>ROUND(G2245*H2245,6)</f>
      </c>
      <c r="L2245" s="38">
        <v>0</v>
      </c>
      <c s="32">
        <f>ROUND(ROUND(L2245,2)*ROUND(G2245,3),2)</f>
      </c>
      <c s="36" t="s">
        <v>350</v>
      </c>
      <c>
        <f>(M2245*21)/100</f>
      </c>
      <c t="s">
        <v>27</v>
      </c>
    </row>
    <row r="2246" spans="1:5" ht="12.75">
      <c r="A2246" s="35" t="s">
        <v>58</v>
      </c>
      <c r="E2246" s="39" t="s">
        <v>4600</v>
      </c>
    </row>
    <row r="2247" spans="1:5" ht="12.75">
      <c r="A2247" s="35" t="s">
        <v>59</v>
      </c>
      <c r="E2247" s="40" t="s">
        <v>5</v>
      </c>
    </row>
    <row r="2248" spans="1:5" ht="12.75">
      <c r="A2248" t="s">
        <v>60</v>
      </c>
      <c r="E2248" s="39" t="s">
        <v>5</v>
      </c>
    </row>
    <row r="2249" spans="1:16" ht="12.75">
      <c r="A2249" t="s">
        <v>52</v>
      </c>
      <c s="34" t="s">
        <v>26</v>
      </c>
      <c s="34" t="s">
        <v>4601</v>
      </c>
      <c s="35" t="s">
        <v>5</v>
      </c>
      <c s="6" t="s">
        <v>4602</v>
      </c>
      <c s="36" t="s">
        <v>80</v>
      </c>
      <c s="37">
        <v>22</v>
      </c>
      <c s="36">
        <v>2E-05</v>
      </c>
      <c s="36">
        <f>ROUND(G2249*H2249,6)</f>
      </c>
      <c r="L2249" s="38">
        <v>0</v>
      </c>
      <c s="32">
        <f>ROUND(ROUND(L2249,2)*ROUND(G2249,3),2)</f>
      </c>
      <c s="36" t="s">
        <v>350</v>
      </c>
      <c>
        <f>(M2249*21)/100</f>
      </c>
      <c t="s">
        <v>27</v>
      </c>
    </row>
    <row r="2250" spans="1:5" ht="12.75">
      <c r="A2250" s="35" t="s">
        <v>58</v>
      </c>
      <c r="E2250" s="39" t="s">
        <v>4602</v>
      </c>
    </row>
    <row r="2251" spans="1:5" ht="12.75">
      <c r="A2251" s="35" t="s">
        <v>59</v>
      </c>
      <c r="E2251" s="40" t="s">
        <v>5</v>
      </c>
    </row>
    <row r="2252" spans="1:5" ht="12.75">
      <c r="A2252" t="s">
        <v>60</v>
      </c>
      <c r="E2252" s="39" t="s">
        <v>5</v>
      </c>
    </row>
    <row r="2253" spans="1:16" ht="12.75">
      <c r="A2253" t="s">
        <v>52</v>
      </c>
      <c s="34" t="s">
        <v>70</v>
      </c>
      <c s="34" t="s">
        <v>4603</v>
      </c>
      <c s="35" t="s">
        <v>5</v>
      </c>
      <c s="6" t="s">
        <v>4604</v>
      </c>
      <c s="36" t="s">
        <v>80</v>
      </c>
      <c s="37">
        <v>62</v>
      </c>
      <c s="36">
        <v>3E-05</v>
      </c>
      <c s="36">
        <f>ROUND(G2253*H2253,6)</f>
      </c>
      <c r="L2253" s="38">
        <v>0</v>
      </c>
      <c s="32">
        <f>ROUND(ROUND(L2253,2)*ROUND(G2253,3),2)</f>
      </c>
      <c s="36" t="s">
        <v>350</v>
      </c>
      <c>
        <f>(M2253*21)/100</f>
      </c>
      <c t="s">
        <v>27</v>
      </c>
    </row>
    <row r="2254" spans="1:5" ht="12.75">
      <c r="A2254" s="35" t="s">
        <v>58</v>
      </c>
      <c r="E2254" s="39" t="s">
        <v>4604</v>
      </c>
    </row>
    <row r="2255" spans="1:5" ht="12.75">
      <c r="A2255" s="35" t="s">
        <v>59</v>
      </c>
      <c r="E2255" s="40" t="s">
        <v>5</v>
      </c>
    </row>
    <row r="2256" spans="1:5" ht="12.75">
      <c r="A2256" t="s">
        <v>60</v>
      </c>
      <c r="E2256" s="39" t="s">
        <v>5</v>
      </c>
    </row>
    <row r="2257" spans="1:16" ht="12.75">
      <c r="A2257" t="s">
        <v>52</v>
      </c>
      <c s="34" t="s">
        <v>110</v>
      </c>
      <c s="34" t="s">
        <v>4605</v>
      </c>
      <c s="35" t="s">
        <v>5</v>
      </c>
      <c s="6" t="s">
        <v>4606</v>
      </c>
      <c s="36" t="s">
        <v>80</v>
      </c>
      <c s="37">
        <v>45</v>
      </c>
      <c s="36">
        <v>4E-05</v>
      </c>
      <c s="36">
        <f>ROUND(G2257*H2257,6)</f>
      </c>
      <c r="L2257" s="38">
        <v>0</v>
      </c>
      <c s="32">
        <f>ROUND(ROUND(L2257,2)*ROUND(G2257,3),2)</f>
      </c>
      <c s="36" t="s">
        <v>350</v>
      </c>
      <c>
        <f>(M2257*21)/100</f>
      </c>
      <c t="s">
        <v>27</v>
      </c>
    </row>
    <row r="2258" spans="1:5" ht="12.75">
      <c r="A2258" s="35" t="s">
        <v>58</v>
      </c>
      <c r="E2258" s="39" t="s">
        <v>4606</v>
      </c>
    </row>
    <row r="2259" spans="1:5" ht="12.75">
      <c r="A2259" s="35" t="s">
        <v>59</v>
      </c>
      <c r="E2259" s="40" t="s">
        <v>5</v>
      </c>
    </row>
    <row r="2260" spans="1:5" ht="12.75">
      <c r="A2260" t="s">
        <v>60</v>
      </c>
      <c r="E2260" s="39" t="s">
        <v>5</v>
      </c>
    </row>
    <row r="2261" spans="1:16" ht="12.75">
      <c r="A2261" t="s">
        <v>52</v>
      </c>
      <c s="34" t="s">
        <v>379</v>
      </c>
      <c s="34" t="s">
        <v>4607</v>
      </c>
      <c s="35" t="s">
        <v>5</v>
      </c>
      <c s="6" t="s">
        <v>4608</v>
      </c>
      <c s="36" t="s">
        <v>80</v>
      </c>
      <c s="37">
        <v>330</v>
      </c>
      <c s="36">
        <v>0</v>
      </c>
      <c s="36">
        <f>ROUND(G2261*H2261,6)</f>
      </c>
      <c r="L2261" s="38">
        <v>0</v>
      </c>
      <c s="32">
        <f>ROUND(ROUND(L2261,2)*ROUND(G2261,3),2)</f>
      </c>
      <c s="36" t="s">
        <v>350</v>
      </c>
      <c>
        <f>(M2261*21)/100</f>
      </c>
      <c t="s">
        <v>27</v>
      </c>
    </row>
    <row r="2262" spans="1:5" ht="12.75">
      <c r="A2262" s="35" t="s">
        <v>58</v>
      </c>
      <c r="E2262" s="39" t="s">
        <v>4608</v>
      </c>
    </row>
    <row r="2263" spans="1:5" ht="12.75">
      <c r="A2263" s="35" t="s">
        <v>59</v>
      </c>
      <c r="E2263" s="40" t="s">
        <v>5</v>
      </c>
    </row>
    <row r="2264" spans="1:5" ht="12.75">
      <c r="A2264" t="s">
        <v>60</v>
      </c>
      <c r="E2264" s="39" t="s">
        <v>5</v>
      </c>
    </row>
    <row r="2265" spans="1:16" ht="12.75">
      <c r="A2265" t="s">
        <v>52</v>
      </c>
      <c s="34" t="s">
        <v>382</v>
      </c>
      <c s="34" t="s">
        <v>4609</v>
      </c>
      <c s="35" t="s">
        <v>5</v>
      </c>
      <c s="6" t="s">
        <v>4610</v>
      </c>
      <c s="36" t="s">
        <v>80</v>
      </c>
      <c s="37">
        <v>5</v>
      </c>
      <c s="36">
        <v>0</v>
      </c>
      <c s="36">
        <f>ROUND(G2265*H2265,6)</f>
      </c>
      <c r="L2265" s="38">
        <v>0</v>
      </c>
      <c s="32">
        <f>ROUND(ROUND(L2265,2)*ROUND(G2265,3),2)</f>
      </c>
      <c s="36" t="s">
        <v>350</v>
      </c>
      <c>
        <f>(M2265*21)/100</f>
      </c>
      <c t="s">
        <v>27</v>
      </c>
    </row>
    <row r="2266" spans="1:5" ht="12.75">
      <c r="A2266" s="35" t="s">
        <v>58</v>
      </c>
      <c r="E2266" s="39" t="s">
        <v>4610</v>
      </c>
    </row>
    <row r="2267" spans="1:5" ht="12.75">
      <c r="A2267" s="35" t="s">
        <v>59</v>
      </c>
      <c r="E2267" s="40" t="s">
        <v>5</v>
      </c>
    </row>
    <row r="2268" spans="1:5" ht="12.75">
      <c r="A2268" t="s">
        <v>60</v>
      </c>
      <c r="E2268" s="39" t="s">
        <v>5</v>
      </c>
    </row>
    <row r="2269" spans="1:16" ht="25.5">
      <c r="A2269" t="s">
        <v>52</v>
      </c>
      <c s="34" t="s">
        <v>3253</v>
      </c>
      <c s="34" t="s">
        <v>4611</v>
      </c>
      <c s="35" t="s">
        <v>5</v>
      </c>
      <c s="6" t="s">
        <v>4612</v>
      </c>
      <c s="36" t="s">
        <v>80</v>
      </c>
      <c s="37">
        <v>10</v>
      </c>
      <c s="36">
        <v>0</v>
      </c>
      <c s="36">
        <f>ROUND(G2269*H2269,6)</f>
      </c>
      <c r="L2269" s="38">
        <v>0</v>
      </c>
      <c s="32">
        <f>ROUND(ROUND(L2269,2)*ROUND(G2269,3),2)</f>
      </c>
      <c s="36" t="s">
        <v>350</v>
      </c>
      <c>
        <f>(M2269*21)/100</f>
      </c>
      <c t="s">
        <v>27</v>
      </c>
    </row>
    <row r="2270" spans="1:5" ht="25.5">
      <c r="A2270" s="35" t="s">
        <v>58</v>
      </c>
      <c r="E2270" s="39" t="s">
        <v>4612</v>
      </c>
    </row>
    <row r="2271" spans="1:5" ht="12.75">
      <c r="A2271" s="35" t="s">
        <v>59</v>
      </c>
      <c r="E2271" s="40" t="s">
        <v>5</v>
      </c>
    </row>
    <row r="2272" spans="1:5" ht="12.75">
      <c r="A2272" t="s">
        <v>60</v>
      </c>
      <c r="E2272" s="39" t="s">
        <v>5</v>
      </c>
    </row>
    <row r="2273" spans="1:16" ht="25.5">
      <c r="A2273" t="s">
        <v>52</v>
      </c>
      <c s="34" t="s">
        <v>3155</v>
      </c>
      <c s="34" t="s">
        <v>4613</v>
      </c>
      <c s="35" t="s">
        <v>5</v>
      </c>
      <c s="6" t="s">
        <v>4614</v>
      </c>
      <c s="36" t="s">
        <v>80</v>
      </c>
      <c s="37">
        <v>10</v>
      </c>
      <c s="36">
        <v>0</v>
      </c>
      <c s="36">
        <f>ROUND(G2273*H2273,6)</f>
      </c>
      <c r="L2273" s="38">
        <v>0</v>
      </c>
      <c s="32">
        <f>ROUND(ROUND(L2273,2)*ROUND(G2273,3),2)</f>
      </c>
      <c s="36" t="s">
        <v>350</v>
      </c>
      <c>
        <f>(M2273*21)/100</f>
      </c>
      <c t="s">
        <v>27</v>
      </c>
    </row>
    <row r="2274" spans="1:5" ht="25.5">
      <c r="A2274" s="35" t="s">
        <v>58</v>
      </c>
      <c r="E2274" s="39" t="s">
        <v>4614</v>
      </c>
    </row>
    <row r="2275" spans="1:5" ht="12.75">
      <c r="A2275" s="35" t="s">
        <v>59</v>
      </c>
      <c r="E2275" s="40" t="s">
        <v>5</v>
      </c>
    </row>
    <row r="2276" spans="1:5" ht="12.75">
      <c r="A2276" t="s">
        <v>60</v>
      </c>
      <c r="E2276" s="39" t="s">
        <v>5</v>
      </c>
    </row>
    <row r="2277" spans="1:16" ht="25.5">
      <c r="A2277" t="s">
        <v>52</v>
      </c>
      <c s="34" t="s">
        <v>3160</v>
      </c>
      <c s="34" t="s">
        <v>4615</v>
      </c>
      <c s="35" t="s">
        <v>5</v>
      </c>
      <c s="6" t="s">
        <v>4616</v>
      </c>
      <c s="36" t="s">
        <v>80</v>
      </c>
      <c s="37">
        <v>5</v>
      </c>
      <c s="36">
        <v>0</v>
      </c>
      <c s="36">
        <f>ROUND(G2277*H2277,6)</f>
      </c>
      <c r="L2277" s="38">
        <v>0</v>
      </c>
      <c s="32">
        <f>ROUND(ROUND(L2277,2)*ROUND(G2277,3),2)</f>
      </c>
      <c s="36" t="s">
        <v>350</v>
      </c>
      <c>
        <f>(M2277*21)/100</f>
      </c>
      <c t="s">
        <v>27</v>
      </c>
    </row>
    <row r="2278" spans="1:5" ht="25.5">
      <c r="A2278" s="35" t="s">
        <v>58</v>
      </c>
      <c r="E2278" s="39" t="s">
        <v>4616</v>
      </c>
    </row>
    <row r="2279" spans="1:5" ht="12.75">
      <c r="A2279" s="35" t="s">
        <v>59</v>
      </c>
      <c r="E2279" s="40" t="s">
        <v>5</v>
      </c>
    </row>
    <row r="2280" spans="1:5" ht="12.75">
      <c r="A2280" t="s">
        <v>60</v>
      </c>
      <c r="E2280" s="39" t="s">
        <v>5</v>
      </c>
    </row>
    <row r="2281" spans="1:13" ht="12.75">
      <c r="A2281" t="s">
        <v>49</v>
      </c>
      <c r="C2281" s="31" t="s">
        <v>4204</v>
      </c>
      <c r="E2281" s="33" t="s">
        <v>4617</v>
      </c>
      <c r="J2281" s="32">
        <f>0</f>
      </c>
      <c s="32">
        <f>0</f>
      </c>
      <c s="32">
        <f>0+L2282</f>
      </c>
      <c s="32">
        <f>0+M2282</f>
      </c>
    </row>
    <row r="2282" spans="1:16" ht="12.75">
      <c r="A2282" t="s">
        <v>52</v>
      </c>
      <c s="34" t="s">
        <v>200</v>
      </c>
      <c s="34" t="s">
        <v>4618</v>
      </c>
      <c s="35" t="s">
        <v>5</v>
      </c>
      <c s="6" t="s">
        <v>4619</v>
      </c>
      <c s="36" t="s">
        <v>80</v>
      </c>
      <c s="37">
        <v>6</v>
      </c>
      <c s="36">
        <v>0</v>
      </c>
      <c s="36">
        <f>ROUND(G2282*H2282,6)</f>
      </c>
      <c r="L2282" s="38">
        <v>0</v>
      </c>
      <c s="32">
        <f>ROUND(ROUND(L2282,2)*ROUND(G2282,3),2)</f>
      </c>
      <c s="36" t="s">
        <v>350</v>
      </c>
      <c>
        <f>(M2282*21)/100</f>
      </c>
      <c t="s">
        <v>27</v>
      </c>
    </row>
    <row r="2283" spans="1:5" ht="12.75">
      <c r="A2283" s="35" t="s">
        <v>58</v>
      </c>
      <c r="E2283" s="39" t="s">
        <v>4619</v>
      </c>
    </row>
    <row r="2284" spans="1:5" ht="12.75">
      <c r="A2284" s="35" t="s">
        <v>59</v>
      </c>
      <c r="E2284" s="40" t="s">
        <v>5</v>
      </c>
    </row>
    <row r="2285" spans="1:5" ht="12.75">
      <c r="A2285" t="s">
        <v>60</v>
      </c>
      <c r="E2285" s="39" t="s">
        <v>5</v>
      </c>
    </row>
    <row r="2286" spans="1:13" ht="12.75">
      <c r="A2286" t="s">
        <v>49</v>
      </c>
      <c r="C2286" s="31" t="s">
        <v>4620</v>
      </c>
      <c r="E2286" s="33" t="s">
        <v>4621</v>
      </c>
      <c r="J2286" s="32">
        <f>0</f>
      </c>
      <c s="32">
        <f>0</f>
      </c>
      <c s="32">
        <f>0+L2287+L2291+L2295+L2299+L2303+L2307+L2311+L2315+L2319+L2323+L2327+L2331+L2335+L2339+L2343+L2347+L2351+L2355+L2359+L2363+L2367+L2371+L2375+L2379</f>
      </c>
      <c s="32">
        <f>0+M2287+M2291+M2295+M2299+M2303+M2307+M2311+M2315+M2319+M2323+M2327+M2331+M2335+M2339+M2343+M2347+M2351+M2355+M2359+M2363+M2367+M2371+M2375+M2379</f>
      </c>
    </row>
    <row r="2287" spans="1:16" ht="25.5">
      <c r="A2287" t="s">
        <v>52</v>
      </c>
      <c s="34" t="s">
        <v>122</v>
      </c>
      <c s="34" t="s">
        <v>4622</v>
      </c>
      <c s="35" t="s">
        <v>5</v>
      </c>
      <c s="6" t="s">
        <v>4623</v>
      </c>
      <c s="36" t="s">
        <v>85</v>
      </c>
      <c s="37">
        <v>1</v>
      </c>
      <c s="36">
        <v>0.0058</v>
      </c>
      <c s="36">
        <f>ROUND(G2287*H2287,6)</f>
      </c>
      <c r="L2287" s="38">
        <v>0</v>
      </c>
      <c s="32">
        <f>ROUND(ROUND(L2287,2)*ROUND(G2287,3),2)</f>
      </c>
      <c s="36" t="s">
        <v>350</v>
      </c>
      <c>
        <f>(M2287*21)/100</f>
      </c>
      <c t="s">
        <v>27</v>
      </c>
    </row>
    <row r="2288" spans="1:5" ht="25.5">
      <c r="A2288" s="35" t="s">
        <v>58</v>
      </c>
      <c r="E2288" s="39" t="s">
        <v>4623</v>
      </c>
    </row>
    <row r="2289" spans="1:5" ht="12.75">
      <c r="A2289" s="35" t="s">
        <v>59</v>
      </c>
      <c r="E2289" s="40" t="s">
        <v>5</v>
      </c>
    </row>
    <row r="2290" spans="1:5" ht="12.75">
      <c r="A2290" t="s">
        <v>60</v>
      </c>
      <c r="E2290" s="39" t="s">
        <v>5</v>
      </c>
    </row>
    <row r="2291" spans="1:16" ht="12.75">
      <c r="A2291" t="s">
        <v>52</v>
      </c>
      <c s="34" t="s">
        <v>126</v>
      </c>
      <c s="34" t="s">
        <v>4624</v>
      </c>
      <c s="35" t="s">
        <v>5</v>
      </c>
      <c s="6" t="s">
        <v>4625</v>
      </c>
      <c s="36" t="s">
        <v>85</v>
      </c>
      <c s="37">
        <v>2</v>
      </c>
      <c s="36">
        <v>0.0024</v>
      </c>
      <c s="36">
        <f>ROUND(G2291*H2291,6)</f>
      </c>
      <c r="L2291" s="38">
        <v>0</v>
      </c>
      <c s="32">
        <f>ROUND(ROUND(L2291,2)*ROUND(G2291,3),2)</f>
      </c>
      <c s="36" t="s">
        <v>3291</v>
      </c>
      <c>
        <f>(M2291*21)/100</f>
      </c>
      <c t="s">
        <v>27</v>
      </c>
    </row>
    <row r="2292" spans="1:5" ht="12.75">
      <c r="A2292" s="35" t="s">
        <v>58</v>
      </c>
      <c r="E2292" s="39" t="s">
        <v>4625</v>
      </c>
    </row>
    <row r="2293" spans="1:5" ht="12.75">
      <c r="A2293" s="35" t="s">
        <v>59</v>
      </c>
      <c r="E2293" s="40" t="s">
        <v>5</v>
      </c>
    </row>
    <row r="2294" spans="1:5" ht="12.75">
      <c r="A2294" t="s">
        <v>60</v>
      </c>
      <c r="E2294" s="39" t="s">
        <v>5</v>
      </c>
    </row>
    <row r="2295" spans="1:16" ht="12.75">
      <c r="A2295" t="s">
        <v>52</v>
      </c>
      <c s="34" t="s">
        <v>130</v>
      </c>
      <c s="34" t="s">
        <v>4626</v>
      </c>
      <c s="35" t="s">
        <v>5</v>
      </c>
      <c s="6" t="s">
        <v>4627</v>
      </c>
      <c s="36" t="s">
        <v>85</v>
      </c>
      <c s="37">
        <v>1</v>
      </c>
      <c s="36">
        <v>0.0105</v>
      </c>
      <c s="36">
        <f>ROUND(G2295*H2295,6)</f>
      </c>
      <c r="L2295" s="38">
        <v>0</v>
      </c>
      <c s="32">
        <f>ROUND(ROUND(L2295,2)*ROUND(G2295,3),2)</f>
      </c>
      <c s="36" t="s">
        <v>3291</v>
      </c>
      <c>
        <f>(M2295*21)/100</f>
      </c>
      <c t="s">
        <v>27</v>
      </c>
    </row>
    <row r="2296" spans="1:5" ht="12.75">
      <c r="A2296" s="35" t="s">
        <v>58</v>
      </c>
      <c r="E2296" s="39" t="s">
        <v>4627</v>
      </c>
    </row>
    <row r="2297" spans="1:5" ht="12.75">
      <c r="A2297" s="35" t="s">
        <v>59</v>
      </c>
      <c r="E2297" s="40" t="s">
        <v>5</v>
      </c>
    </row>
    <row r="2298" spans="1:5" ht="12.75">
      <c r="A2298" t="s">
        <v>60</v>
      </c>
      <c r="E2298" s="39" t="s">
        <v>5</v>
      </c>
    </row>
    <row r="2299" spans="1:16" ht="12.75">
      <c r="A2299" t="s">
        <v>52</v>
      </c>
      <c s="34" t="s">
        <v>203</v>
      </c>
      <c s="34" t="s">
        <v>4628</v>
      </c>
      <c s="35" t="s">
        <v>5</v>
      </c>
      <c s="6" t="s">
        <v>4629</v>
      </c>
      <c s="36" t="s">
        <v>85</v>
      </c>
      <c s="37">
        <v>1</v>
      </c>
      <c s="36">
        <v>0.00017</v>
      </c>
      <c s="36">
        <f>ROUND(G2299*H2299,6)</f>
      </c>
      <c r="L2299" s="38">
        <v>0</v>
      </c>
      <c s="32">
        <f>ROUND(ROUND(L2299,2)*ROUND(G2299,3),2)</f>
      </c>
      <c s="36" t="s">
        <v>4630</v>
      </c>
      <c>
        <f>(M2299*21)/100</f>
      </c>
      <c t="s">
        <v>27</v>
      </c>
    </row>
    <row r="2300" spans="1:5" ht="25.5">
      <c r="A2300" s="35" t="s">
        <v>58</v>
      </c>
      <c r="E2300" s="39" t="s">
        <v>4631</v>
      </c>
    </row>
    <row r="2301" spans="1:5" ht="12.75">
      <c r="A2301" s="35" t="s">
        <v>59</v>
      </c>
      <c r="E2301" s="40" t="s">
        <v>5</v>
      </c>
    </row>
    <row r="2302" spans="1:5" ht="12.75">
      <c r="A2302" t="s">
        <v>60</v>
      </c>
      <c r="E2302" s="39" t="s">
        <v>5</v>
      </c>
    </row>
    <row r="2303" spans="1:16" ht="25.5">
      <c r="A2303" t="s">
        <v>52</v>
      </c>
      <c s="34" t="s">
        <v>108</v>
      </c>
      <c s="34" t="s">
        <v>4632</v>
      </c>
      <c s="35" t="s">
        <v>5</v>
      </c>
      <c s="6" t="s">
        <v>4633</v>
      </c>
      <c s="36" t="s">
        <v>349</v>
      </c>
      <c s="37">
        <v>1</v>
      </c>
      <c s="36">
        <v>0</v>
      </c>
      <c s="36">
        <f>ROUND(G2303*H2303,6)</f>
      </c>
      <c r="L2303" s="38">
        <v>0</v>
      </c>
      <c s="32">
        <f>ROUND(ROUND(L2303,2)*ROUND(G2303,3),2)</f>
      </c>
      <c s="36" t="s">
        <v>350</v>
      </c>
      <c>
        <f>(M2303*21)/100</f>
      </c>
      <c t="s">
        <v>27</v>
      </c>
    </row>
    <row r="2304" spans="1:5" ht="25.5">
      <c r="A2304" s="35" t="s">
        <v>58</v>
      </c>
      <c r="E2304" s="39" t="s">
        <v>4633</v>
      </c>
    </row>
    <row r="2305" spans="1:5" ht="12.75">
      <c r="A2305" s="35" t="s">
        <v>59</v>
      </c>
      <c r="E2305" s="40" t="s">
        <v>5</v>
      </c>
    </row>
    <row r="2306" spans="1:5" ht="12.75">
      <c r="A2306" t="s">
        <v>60</v>
      </c>
      <c r="E2306" s="39" t="s">
        <v>5</v>
      </c>
    </row>
    <row r="2307" spans="1:16" ht="12.75">
      <c r="A2307" t="s">
        <v>52</v>
      </c>
      <c s="34" t="s">
        <v>388</v>
      </c>
      <c s="34" t="s">
        <v>4634</v>
      </c>
      <c s="35" t="s">
        <v>5</v>
      </c>
      <c s="6" t="s">
        <v>4635</v>
      </c>
      <c s="36" t="s">
        <v>349</v>
      </c>
      <c s="37">
        <v>1</v>
      </c>
      <c s="36">
        <v>0</v>
      </c>
      <c s="36">
        <f>ROUND(G2307*H2307,6)</f>
      </c>
      <c r="L2307" s="38">
        <v>0</v>
      </c>
      <c s="32">
        <f>ROUND(ROUND(L2307,2)*ROUND(G2307,3),2)</f>
      </c>
      <c s="36" t="s">
        <v>350</v>
      </c>
      <c>
        <f>(M2307*21)/100</f>
      </c>
      <c t="s">
        <v>27</v>
      </c>
    </row>
    <row r="2308" spans="1:5" ht="12.75">
      <c r="A2308" s="35" t="s">
        <v>58</v>
      </c>
      <c r="E2308" s="39" t="s">
        <v>4635</v>
      </c>
    </row>
    <row r="2309" spans="1:5" ht="12.75">
      <c r="A2309" s="35" t="s">
        <v>59</v>
      </c>
      <c r="E2309" s="40" t="s">
        <v>5</v>
      </c>
    </row>
    <row r="2310" spans="1:5" ht="12.75">
      <c r="A2310" t="s">
        <v>60</v>
      </c>
      <c r="E2310" s="39" t="s">
        <v>5</v>
      </c>
    </row>
    <row r="2311" spans="1:16" ht="38.25">
      <c r="A2311" t="s">
        <v>52</v>
      </c>
      <c s="34" t="s">
        <v>391</v>
      </c>
      <c s="34" t="s">
        <v>4636</v>
      </c>
      <c s="35" t="s">
        <v>5</v>
      </c>
      <c s="6" t="s">
        <v>4637</v>
      </c>
      <c s="36" t="s">
        <v>349</v>
      </c>
      <c s="37">
        <v>2</v>
      </c>
      <c s="36">
        <v>0</v>
      </c>
      <c s="36">
        <f>ROUND(G2311*H2311,6)</f>
      </c>
      <c r="L2311" s="38">
        <v>0</v>
      </c>
      <c s="32">
        <f>ROUND(ROUND(L2311,2)*ROUND(G2311,3),2)</f>
      </c>
      <c s="36" t="s">
        <v>350</v>
      </c>
      <c>
        <f>(M2311*21)/100</f>
      </c>
      <c t="s">
        <v>27</v>
      </c>
    </row>
    <row r="2312" spans="1:5" ht="38.25">
      <c r="A2312" s="35" t="s">
        <v>58</v>
      </c>
      <c r="E2312" s="39" t="s">
        <v>4638</v>
      </c>
    </row>
    <row r="2313" spans="1:5" ht="12.75">
      <c r="A2313" s="35" t="s">
        <v>59</v>
      </c>
      <c r="E2313" s="40" t="s">
        <v>5</v>
      </c>
    </row>
    <row r="2314" spans="1:5" ht="12.75">
      <c r="A2314" t="s">
        <v>60</v>
      </c>
      <c r="E2314" s="39" t="s">
        <v>5</v>
      </c>
    </row>
    <row r="2315" spans="1:16" ht="25.5">
      <c r="A2315" t="s">
        <v>52</v>
      </c>
      <c s="34" t="s">
        <v>171</v>
      </c>
      <c s="34" t="s">
        <v>4639</v>
      </c>
      <c s="35" t="s">
        <v>5</v>
      </c>
      <c s="6" t="s">
        <v>4640</v>
      </c>
      <c s="36" t="s">
        <v>349</v>
      </c>
      <c s="37">
        <v>2</v>
      </c>
      <c s="36">
        <v>0</v>
      </c>
      <c s="36">
        <f>ROUND(G2315*H2315,6)</f>
      </c>
      <c r="L2315" s="38">
        <v>0</v>
      </c>
      <c s="32">
        <f>ROUND(ROUND(L2315,2)*ROUND(G2315,3),2)</f>
      </c>
      <c s="36" t="s">
        <v>350</v>
      </c>
      <c>
        <f>(M2315*21)/100</f>
      </c>
      <c t="s">
        <v>27</v>
      </c>
    </row>
    <row r="2316" spans="1:5" ht="25.5">
      <c r="A2316" s="35" t="s">
        <v>58</v>
      </c>
      <c r="E2316" s="39" t="s">
        <v>4640</v>
      </c>
    </row>
    <row r="2317" spans="1:5" ht="12.75">
      <c r="A2317" s="35" t="s">
        <v>59</v>
      </c>
      <c r="E2317" s="40" t="s">
        <v>5</v>
      </c>
    </row>
    <row r="2318" spans="1:5" ht="12.75">
      <c r="A2318" t="s">
        <v>60</v>
      </c>
      <c r="E2318" s="39" t="s">
        <v>5</v>
      </c>
    </row>
    <row r="2319" spans="1:16" ht="25.5">
      <c r="A2319" t="s">
        <v>52</v>
      </c>
      <c s="34" t="s">
        <v>337</v>
      </c>
      <c s="34" t="s">
        <v>4641</v>
      </c>
      <c s="35" t="s">
        <v>5</v>
      </c>
      <c s="6" t="s">
        <v>4642</v>
      </c>
      <c s="36" t="s">
        <v>349</v>
      </c>
      <c s="37">
        <v>2</v>
      </c>
      <c s="36">
        <v>0</v>
      </c>
      <c s="36">
        <f>ROUND(G2319*H2319,6)</f>
      </c>
      <c r="L2319" s="38">
        <v>0</v>
      </c>
      <c s="32">
        <f>ROUND(ROUND(L2319,2)*ROUND(G2319,3),2)</f>
      </c>
      <c s="36" t="s">
        <v>350</v>
      </c>
      <c>
        <f>(M2319*21)/100</f>
      </c>
      <c t="s">
        <v>27</v>
      </c>
    </row>
    <row r="2320" spans="1:5" ht="25.5">
      <c r="A2320" s="35" t="s">
        <v>58</v>
      </c>
      <c r="E2320" s="39" t="s">
        <v>4642</v>
      </c>
    </row>
    <row r="2321" spans="1:5" ht="12.75">
      <c r="A2321" s="35" t="s">
        <v>59</v>
      </c>
      <c r="E2321" s="40" t="s">
        <v>5</v>
      </c>
    </row>
    <row r="2322" spans="1:5" ht="12.75">
      <c r="A2322" t="s">
        <v>60</v>
      </c>
      <c r="E2322" s="39" t="s">
        <v>5</v>
      </c>
    </row>
    <row r="2323" spans="1:16" ht="25.5">
      <c r="A2323" t="s">
        <v>52</v>
      </c>
      <c s="34" t="s">
        <v>179</v>
      </c>
      <c s="34" t="s">
        <v>4643</v>
      </c>
      <c s="35" t="s">
        <v>5</v>
      </c>
      <c s="6" t="s">
        <v>4644</v>
      </c>
      <c s="36" t="s">
        <v>349</v>
      </c>
      <c s="37">
        <v>2</v>
      </c>
      <c s="36">
        <v>0</v>
      </c>
      <c s="36">
        <f>ROUND(G2323*H2323,6)</f>
      </c>
      <c r="L2323" s="38">
        <v>0</v>
      </c>
      <c s="32">
        <f>ROUND(ROUND(L2323,2)*ROUND(G2323,3),2)</f>
      </c>
      <c s="36" t="s">
        <v>350</v>
      </c>
      <c>
        <f>(M2323*21)/100</f>
      </c>
      <c t="s">
        <v>27</v>
      </c>
    </row>
    <row r="2324" spans="1:5" ht="25.5">
      <c r="A2324" s="35" t="s">
        <v>58</v>
      </c>
      <c r="E2324" s="39" t="s">
        <v>4644</v>
      </c>
    </row>
    <row r="2325" spans="1:5" ht="12.75">
      <c r="A2325" s="35" t="s">
        <v>59</v>
      </c>
      <c r="E2325" s="40" t="s">
        <v>5</v>
      </c>
    </row>
    <row r="2326" spans="1:5" ht="12.75">
      <c r="A2326" t="s">
        <v>60</v>
      </c>
      <c r="E2326" s="39" t="s">
        <v>5</v>
      </c>
    </row>
    <row r="2327" spans="1:16" ht="25.5">
      <c r="A2327" t="s">
        <v>52</v>
      </c>
      <c s="34" t="s">
        <v>343</v>
      </c>
      <c s="34" t="s">
        <v>4645</v>
      </c>
      <c s="35" t="s">
        <v>5</v>
      </c>
      <c s="6" t="s">
        <v>4646</v>
      </c>
      <c s="36" t="s">
        <v>349</v>
      </c>
      <c s="37">
        <v>2</v>
      </c>
      <c s="36">
        <v>0</v>
      </c>
      <c s="36">
        <f>ROUND(G2327*H2327,6)</f>
      </c>
      <c r="L2327" s="38">
        <v>0</v>
      </c>
      <c s="32">
        <f>ROUND(ROUND(L2327,2)*ROUND(G2327,3),2)</f>
      </c>
      <c s="36" t="s">
        <v>350</v>
      </c>
      <c>
        <f>(M2327*21)/100</f>
      </c>
      <c t="s">
        <v>27</v>
      </c>
    </row>
    <row r="2328" spans="1:5" ht="25.5">
      <c r="A2328" s="35" t="s">
        <v>58</v>
      </c>
      <c r="E2328" s="39" t="s">
        <v>4646</v>
      </c>
    </row>
    <row r="2329" spans="1:5" ht="12.75">
      <c r="A2329" s="35" t="s">
        <v>59</v>
      </c>
      <c r="E2329" s="40" t="s">
        <v>5</v>
      </c>
    </row>
    <row r="2330" spans="1:5" ht="12.75">
      <c r="A2330" t="s">
        <v>60</v>
      </c>
      <c r="E2330" s="39" t="s">
        <v>5</v>
      </c>
    </row>
    <row r="2331" spans="1:16" ht="12.75">
      <c r="A2331" t="s">
        <v>52</v>
      </c>
      <c s="34" t="s">
        <v>346</v>
      </c>
      <c s="34" t="s">
        <v>4647</v>
      </c>
      <c s="35" t="s">
        <v>5</v>
      </c>
      <c s="6" t="s">
        <v>4648</v>
      </c>
      <c s="36" t="s">
        <v>349</v>
      </c>
      <c s="37">
        <v>2</v>
      </c>
      <c s="36">
        <v>0</v>
      </c>
      <c s="36">
        <f>ROUND(G2331*H2331,6)</f>
      </c>
      <c r="L2331" s="38">
        <v>0</v>
      </c>
      <c s="32">
        <f>ROUND(ROUND(L2331,2)*ROUND(G2331,3),2)</f>
      </c>
      <c s="36" t="s">
        <v>350</v>
      </c>
      <c>
        <f>(M2331*21)/100</f>
      </c>
      <c t="s">
        <v>27</v>
      </c>
    </row>
    <row r="2332" spans="1:5" ht="12.75">
      <c r="A2332" s="35" t="s">
        <v>58</v>
      </c>
      <c r="E2332" s="39" t="s">
        <v>4648</v>
      </c>
    </row>
    <row r="2333" spans="1:5" ht="12.75">
      <c r="A2333" s="35" t="s">
        <v>59</v>
      </c>
      <c r="E2333" s="40" t="s">
        <v>5</v>
      </c>
    </row>
    <row r="2334" spans="1:5" ht="12.75">
      <c r="A2334" t="s">
        <v>60</v>
      </c>
      <c r="E2334" s="39" t="s">
        <v>5</v>
      </c>
    </row>
    <row r="2335" spans="1:16" ht="25.5">
      <c r="A2335" t="s">
        <v>52</v>
      </c>
      <c s="34" t="s">
        <v>352</v>
      </c>
      <c s="34" t="s">
        <v>4649</v>
      </c>
      <c s="35" t="s">
        <v>5</v>
      </c>
      <c s="6" t="s">
        <v>4650</v>
      </c>
      <c s="36" t="s">
        <v>349</v>
      </c>
      <c s="37">
        <v>2</v>
      </c>
      <c s="36">
        <v>0</v>
      </c>
      <c s="36">
        <f>ROUND(G2335*H2335,6)</f>
      </c>
      <c r="L2335" s="38">
        <v>0</v>
      </c>
      <c s="32">
        <f>ROUND(ROUND(L2335,2)*ROUND(G2335,3),2)</f>
      </c>
      <c s="36" t="s">
        <v>350</v>
      </c>
      <c>
        <f>(M2335*21)/100</f>
      </c>
      <c t="s">
        <v>27</v>
      </c>
    </row>
    <row r="2336" spans="1:5" ht="25.5">
      <c r="A2336" s="35" t="s">
        <v>58</v>
      </c>
      <c r="E2336" s="39" t="s">
        <v>4651</v>
      </c>
    </row>
    <row r="2337" spans="1:5" ht="12.75">
      <c r="A2337" s="35" t="s">
        <v>59</v>
      </c>
      <c r="E2337" s="40" t="s">
        <v>5</v>
      </c>
    </row>
    <row r="2338" spans="1:5" ht="12.75">
      <c r="A2338" t="s">
        <v>60</v>
      </c>
      <c r="E2338" s="39" t="s">
        <v>5</v>
      </c>
    </row>
    <row r="2339" spans="1:16" ht="12.75">
      <c r="A2339" t="s">
        <v>52</v>
      </c>
      <c s="34" t="s">
        <v>175</v>
      </c>
      <c s="34" t="s">
        <v>4652</v>
      </c>
      <c s="35" t="s">
        <v>5</v>
      </c>
      <c s="6" t="s">
        <v>4653</v>
      </c>
      <c s="36" t="s">
        <v>349</v>
      </c>
      <c s="37">
        <v>2</v>
      </c>
      <c s="36">
        <v>0</v>
      </c>
      <c s="36">
        <f>ROUND(G2339*H2339,6)</f>
      </c>
      <c r="L2339" s="38">
        <v>0</v>
      </c>
      <c s="32">
        <f>ROUND(ROUND(L2339,2)*ROUND(G2339,3),2)</f>
      </c>
      <c s="36" t="s">
        <v>350</v>
      </c>
      <c>
        <f>(M2339*21)/100</f>
      </c>
      <c t="s">
        <v>27</v>
      </c>
    </row>
    <row r="2340" spans="1:5" ht="12.75">
      <c r="A2340" s="35" t="s">
        <v>58</v>
      </c>
      <c r="E2340" s="39" t="s">
        <v>4653</v>
      </c>
    </row>
    <row r="2341" spans="1:5" ht="12.75">
      <c r="A2341" s="35" t="s">
        <v>59</v>
      </c>
      <c r="E2341" s="40" t="s">
        <v>5</v>
      </c>
    </row>
    <row r="2342" spans="1:5" ht="12.75">
      <c r="A2342" t="s">
        <v>60</v>
      </c>
      <c r="E2342" s="39" t="s">
        <v>5</v>
      </c>
    </row>
    <row r="2343" spans="1:16" ht="12.75">
      <c r="A2343" t="s">
        <v>52</v>
      </c>
      <c s="34" t="s">
        <v>356</v>
      </c>
      <c s="34" t="s">
        <v>4654</v>
      </c>
      <c s="35" t="s">
        <v>5</v>
      </c>
      <c s="6" t="s">
        <v>4655</v>
      </c>
      <c s="36" t="s">
        <v>349</v>
      </c>
      <c s="37">
        <v>2</v>
      </c>
      <c s="36">
        <v>0</v>
      </c>
      <c s="36">
        <f>ROUND(G2343*H2343,6)</f>
      </c>
      <c r="L2343" s="38">
        <v>0</v>
      </c>
      <c s="32">
        <f>ROUND(ROUND(L2343,2)*ROUND(G2343,3),2)</f>
      </c>
      <c s="36" t="s">
        <v>350</v>
      </c>
      <c>
        <f>(M2343*21)/100</f>
      </c>
      <c t="s">
        <v>27</v>
      </c>
    </row>
    <row r="2344" spans="1:5" ht="12.75">
      <c r="A2344" s="35" t="s">
        <v>58</v>
      </c>
      <c r="E2344" s="39" t="s">
        <v>4655</v>
      </c>
    </row>
    <row r="2345" spans="1:5" ht="12.75">
      <c r="A2345" s="35" t="s">
        <v>59</v>
      </c>
      <c r="E2345" s="40" t="s">
        <v>5</v>
      </c>
    </row>
    <row r="2346" spans="1:5" ht="12.75">
      <c r="A2346" t="s">
        <v>60</v>
      </c>
      <c r="E2346" s="39" t="s">
        <v>5</v>
      </c>
    </row>
    <row r="2347" spans="1:16" ht="12.75">
      <c r="A2347" t="s">
        <v>52</v>
      </c>
      <c s="34" t="s">
        <v>360</v>
      </c>
      <c s="34" t="s">
        <v>4656</v>
      </c>
      <c s="35" t="s">
        <v>5</v>
      </c>
      <c s="6" t="s">
        <v>4657</v>
      </c>
      <c s="36" t="s">
        <v>349</v>
      </c>
      <c s="37">
        <v>1</v>
      </c>
      <c s="36">
        <v>0</v>
      </c>
      <c s="36">
        <f>ROUND(G2347*H2347,6)</f>
      </c>
      <c r="L2347" s="38">
        <v>0</v>
      </c>
      <c s="32">
        <f>ROUND(ROUND(L2347,2)*ROUND(G2347,3),2)</f>
      </c>
      <c s="36" t="s">
        <v>350</v>
      </c>
      <c>
        <f>(M2347*21)/100</f>
      </c>
      <c t="s">
        <v>27</v>
      </c>
    </row>
    <row r="2348" spans="1:5" ht="12.75">
      <c r="A2348" s="35" t="s">
        <v>58</v>
      </c>
      <c r="E2348" s="39" t="s">
        <v>4657</v>
      </c>
    </row>
    <row r="2349" spans="1:5" ht="12.75">
      <c r="A2349" s="35" t="s">
        <v>59</v>
      </c>
      <c r="E2349" s="40" t="s">
        <v>5</v>
      </c>
    </row>
    <row r="2350" spans="1:5" ht="12.75">
      <c r="A2350" t="s">
        <v>60</v>
      </c>
      <c r="E2350" s="39" t="s">
        <v>5</v>
      </c>
    </row>
    <row r="2351" spans="1:16" ht="12.75">
      <c r="A2351" t="s">
        <v>52</v>
      </c>
      <c s="34" t="s">
        <v>363</v>
      </c>
      <c s="34" t="s">
        <v>4658</v>
      </c>
      <c s="35" t="s">
        <v>5</v>
      </c>
      <c s="6" t="s">
        <v>4659</v>
      </c>
      <c s="36" t="s">
        <v>3309</v>
      </c>
      <c s="37">
        <v>1</v>
      </c>
      <c s="36">
        <v>0</v>
      </c>
      <c s="36">
        <f>ROUND(G2351*H2351,6)</f>
      </c>
      <c r="L2351" s="38">
        <v>0</v>
      </c>
      <c s="32">
        <f>ROUND(ROUND(L2351,2)*ROUND(G2351,3),2)</f>
      </c>
      <c s="36" t="s">
        <v>350</v>
      </c>
      <c>
        <f>(M2351*21)/100</f>
      </c>
      <c t="s">
        <v>27</v>
      </c>
    </row>
    <row r="2352" spans="1:5" ht="12.75">
      <c r="A2352" s="35" t="s">
        <v>58</v>
      </c>
      <c r="E2352" s="39" t="s">
        <v>4659</v>
      </c>
    </row>
    <row r="2353" spans="1:5" ht="12.75">
      <c r="A2353" s="35" t="s">
        <v>59</v>
      </c>
      <c r="E2353" s="40" t="s">
        <v>5</v>
      </c>
    </row>
    <row r="2354" spans="1:5" ht="12.75">
      <c r="A2354" t="s">
        <v>60</v>
      </c>
      <c r="E2354" s="39" t="s">
        <v>5</v>
      </c>
    </row>
    <row r="2355" spans="1:16" ht="12.75">
      <c r="A2355" t="s">
        <v>52</v>
      </c>
      <c s="34" t="s">
        <v>2935</v>
      </c>
      <c s="34" t="s">
        <v>4658</v>
      </c>
      <c s="35" t="s">
        <v>53</v>
      </c>
      <c s="6" t="s">
        <v>4660</v>
      </c>
      <c s="36" t="s">
        <v>3309</v>
      </c>
      <c s="37">
        <v>1</v>
      </c>
      <c s="36">
        <v>0</v>
      </c>
      <c s="36">
        <f>ROUND(G2355*H2355,6)</f>
      </c>
      <c r="L2355" s="38">
        <v>0</v>
      </c>
      <c s="32">
        <f>ROUND(ROUND(L2355,2)*ROUND(G2355,3),2)</f>
      </c>
      <c s="36" t="s">
        <v>350</v>
      </c>
      <c>
        <f>(M2355*21)/100</f>
      </c>
      <c t="s">
        <v>27</v>
      </c>
    </row>
    <row r="2356" spans="1:5" ht="12.75">
      <c r="A2356" s="35" t="s">
        <v>58</v>
      </c>
      <c r="E2356" s="39" t="s">
        <v>4660</v>
      </c>
    </row>
    <row r="2357" spans="1:5" ht="12.75">
      <c r="A2357" s="35" t="s">
        <v>59</v>
      </c>
      <c r="E2357" s="40" t="s">
        <v>5</v>
      </c>
    </row>
    <row r="2358" spans="1:5" ht="12.75">
      <c r="A2358" t="s">
        <v>60</v>
      </c>
      <c r="E2358" s="39" t="s">
        <v>5</v>
      </c>
    </row>
    <row r="2359" spans="1:16" ht="12.75">
      <c r="A2359" t="s">
        <v>52</v>
      </c>
      <c s="34" t="s">
        <v>2940</v>
      </c>
      <c s="34" t="s">
        <v>4661</v>
      </c>
      <c s="35" t="s">
        <v>5</v>
      </c>
      <c s="6" t="s">
        <v>4662</v>
      </c>
      <c s="36" t="s">
        <v>349</v>
      </c>
      <c s="37">
        <v>1</v>
      </c>
      <c s="36">
        <v>0</v>
      </c>
      <c s="36">
        <f>ROUND(G2359*H2359,6)</f>
      </c>
      <c r="L2359" s="38">
        <v>0</v>
      </c>
      <c s="32">
        <f>ROUND(ROUND(L2359,2)*ROUND(G2359,3),2)</f>
      </c>
      <c s="36" t="s">
        <v>350</v>
      </c>
      <c>
        <f>(M2359*21)/100</f>
      </c>
      <c t="s">
        <v>27</v>
      </c>
    </row>
    <row r="2360" spans="1:5" ht="12.75">
      <c r="A2360" s="35" t="s">
        <v>58</v>
      </c>
      <c r="E2360" s="39" t="s">
        <v>4662</v>
      </c>
    </row>
    <row r="2361" spans="1:5" ht="12.75">
      <c r="A2361" s="35" t="s">
        <v>59</v>
      </c>
      <c r="E2361" s="40" t="s">
        <v>5</v>
      </c>
    </row>
    <row r="2362" spans="1:5" ht="12.75">
      <c r="A2362" t="s">
        <v>60</v>
      </c>
      <c r="E2362" s="39" t="s">
        <v>5</v>
      </c>
    </row>
    <row r="2363" spans="1:16" ht="12.75">
      <c r="A2363" t="s">
        <v>52</v>
      </c>
      <c s="34" t="s">
        <v>2945</v>
      </c>
      <c s="34" t="s">
        <v>4663</v>
      </c>
      <c s="35" t="s">
        <v>5</v>
      </c>
      <c s="6" t="s">
        <v>4664</v>
      </c>
      <c s="36" t="s">
        <v>349</v>
      </c>
      <c s="37">
        <v>1</v>
      </c>
      <c s="36">
        <v>0</v>
      </c>
      <c s="36">
        <f>ROUND(G2363*H2363,6)</f>
      </c>
      <c r="L2363" s="38">
        <v>0</v>
      </c>
      <c s="32">
        <f>ROUND(ROUND(L2363,2)*ROUND(G2363,3),2)</f>
      </c>
      <c s="36" t="s">
        <v>350</v>
      </c>
      <c>
        <f>(M2363*21)/100</f>
      </c>
      <c t="s">
        <v>27</v>
      </c>
    </row>
    <row r="2364" spans="1:5" ht="12.75">
      <c r="A2364" s="35" t="s">
        <v>58</v>
      </c>
      <c r="E2364" s="39" t="s">
        <v>4664</v>
      </c>
    </row>
    <row r="2365" spans="1:5" ht="12.75">
      <c r="A2365" s="35" t="s">
        <v>59</v>
      </c>
      <c r="E2365" s="40" t="s">
        <v>5</v>
      </c>
    </row>
    <row r="2366" spans="1:5" ht="12.75">
      <c r="A2366" t="s">
        <v>60</v>
      </c>
      <c r="E2366" s="39" t="s">
        <v>5</v>
      </c>
    </row>
    <row r="2367" spans="1:16" ht="25.5">
      <c r="A2367" t="s">
        <v>52</v>
      </c>
      <c s="34" t="s">
        <v>2951</v>
      </c>
      <c s="34" t="s">
        <v>4665</v>
      </c>
      <c s="35" t="s">
        <v>5</v>
      </c>
      <c s="6" t="s">
        <v>4666</v>
      </c>
      <c s="36" t="s">
        <v>349</v>
      </c>
      <c s="37">
        <v>1</v>
      </c>
      <c s="36">
        <v>0</v>
      </c>
      <c s="36">
        <f>ROUND(G2367*H2367,6)</f>
      </c>
      <c r="L2367" s="38">
        <v>0</v>
      </c>
      <c s="32">
        <f>ROUND(ROUND(L2367,2)*ROUND(G2367,3),2)</f>
      </c>
      <c s="36" t="s">
        <v>350</v>
      </c>
      <c>
        <f>(M2367*21)/100</f>
      </c>
      <c t="s">
        <v>27</v>
      </c>
    </row>
    <row r="2368" spans="1:5" ht="25.5">
      <c r="A2368" s="35" t="s">
        <v>58</v>
      </c>
      <c r="E2368" s="39" t="s">
        <v>4666</v>
      </c>
    </row>
    <row r="2369" spans="1:5" ht="12.75">
      <c r="A2369" s="35" t="s">
        <v>59</v>
      </c>
      <c r="E2369" s="40" t="s">
        <v>5</v>
      </c>
    </row>
    <row r="2370" spans="1:5" ht="12.75">
      <c r="A2370" t="s">
        <v>60</v>
      </c>
      <c r="E2370" s="39" t="s">
        <v>5</v>
      </c>
    </row>
    <row r="2371" spans="1:16" ht="12.75">
      <c r="A2371" t="s">
        <v>52</v>
      </c>
      <c s="34" t="s">
        <v>2956</v>
      </c>
      <c s="34" t="s">
        <v>4667</v>
      </c>
      <c s="35" t="s">
        <v>5</v>
      </c>
      <c s="6" t="s">
        <v>4668</v>
      </c>
      <c s="36" t="s">
        <v>3309</v>
      </c>
      <c s="37">
        <v>1</v>
      </c>
      <c s="36">
        <v>0</v>
      </c>
      <c s="36">
        <f>ROUND(G2371*H2371,6)</f>
      </c>
      <c r="L2371" s="38">
        <v>0</v>
      </c>
      <c s="32">
        <f>ROUND(ROUND(L2371,2)*ROUND(G2371,3),2)</f>
      </c>
      <c s="36" t="s">
        <v>350</v>
      </c>
      <c>
        <f>(M2371*21)/100</f>
      </c>
      <c t="s">
        <v>27</v>
      </c>
    </row>
    <row r="2372" spans="1:5" ht="12.75">
      <c r="A2372" s="35" t="s">
        <v>58</v>
      </c>
      <c r="E2372" s="39" t="s">
        <v>4668</v>
      </c>
    </row>
    <row r="2373" spans="1:5" ht="12.75">
      <c r="A2373" s="35" t="s">
        <v>59</v>
      </c>
      <c r="E2373" s="40" t="s">
        <v>5</v>
      </c>
    </row>
    <row r="2374" spans="1:5" ht="12.75">
      <c r="A2374" t="s">
        <v>60</v>
      </c>
      <c r="E2374" s="39" t="s">
        <v>5</v>
      </c>
    </row>
    <row r="2375" spans="1:16" ht="12.75">
      <c r="A2375" t="s">
        <v>52</v>
      </c>
      <c s="34" t="s">
        <v>3201</v>
      </c>
      <c s="34" t="s">
        <v>4669</v>
      </c>
      <c s="35" t="s">
        <v>5</v>
      </c>
      <c s="6" t="s">
        <v>4670</v>
      </c>
      <c s="36" t="s">
        <v>3309</v>
      </c>
      <c s="37">
        <v>1</v>
      </c>
      <c s="36">
        <v>0</v>
      </c>
      <c s="36">
        <f>ROUND(G2375*H2375,6)</f>
      </c>
      <c r="L2375" s="38">
        <v>0</v>
      </c>
      <c s="32">
        <f>ROUND(ROUND(L2375,2)*ROUND(G2375,3),2)</f>
      </c>
      <c s="36" t="s">
        <v>350</v>
      </c>
      <c>
        <f>(M2375*21)/100</f>
      </c>
      <c t="s">
        <v>27</v>
      </c>
    </row>
    <row r="2376" spans="1:5" ht="12.75">
      <c r="A2376" s="35" t="s">
        <v>58</v>
      </c>
      <c r="E2376" s="39" t="s">
        <v>4670</v>
      </c>
    </row>
    <row r="2377" spans="1:5" ht="12.75">
      <c r="A2377" s="35" t="s">
        <v>59</v>
      </c>
      <c r="E2377" s="40" t="s">
        <v>5</v>
      </c>
    </row>
    <row r="2378" spans="1:5" ht="12.75">
      <c r="A2378" t="s">
        <v>60</v>
      </c>
      <c r="E2378" s="39" t="s">
        <v>5</v>
      </c>
    </row>
    <row r="2379" spans="1:16" ht="12.75">
      <c r="A2379" t="s">
        <v>52</v>
      </c>
      <c s="34" t="s">
        <v>3924</v>
      </c>
      <c s="34" t="s">
        <v>4671</v>
      </c>
      <c s="35" t="s">
        <v>5</v>
      </c>
      <c s="6" t="s">
        <v>4672</v>
      </c>
      <c s="36" t="s">
        <v>3309</v>
      </c>
      <c s="37">
        <v>2</v>
      </c>
      <c s="36">
        <v>0</v>
      </c>
      <c s="36">
        <f>ROUND(G2379*H2379,6)</f>
      </c>
      <c r="L2379" s="38">
        <v>0</v>
      </c>
      <c s="32">
        <f>ROUND(ROUND(L2379,2)*ROUND(G2379,3),2)</f>
      </c>
      <c s="36" t="s">
        <v>350</v>
      </c>
      <c>
        <f>(M2379*21)/100</f>
      </c>
      <c t="s">
        <v>27</v>
      </c>
    </row>
    <row r="2380" spans="1:5" ht="12.75">
      <c r="A2380" s="35" t="s">
        <v>58</v>
      </c>
      <c r="E2380" s="39" t="s">
        <v>4672</v>
      </c>
    </row>
    <row r="2381" spans="1:5" ht="12.75">
      <c r="A2381" s="35" t="s">
        <v>59</v>
      </c>
      <c r="E2381" s="40" t="s">
        <v>5</v>
      </c>
    </row>
    <row r="2382" spans="1:5" ht="12.75">
      <c r="A2382" t="s">
        <v>60</v>
      </c>
      <c r="E2382" s="39" t="s">
        <v>5</v>
      </c>
    </row>
    <row r="2383" spans="1:13" ht="12.75">
      <c r="A2383" t="s">
        <v>49</v>
      </c>
      <c r="C2383" s="31" t="s">
        <v>4582</v>
      </c>
      <c r="E2383" s="33" t="s">
        <v>4583</v>
      </c>
      <c r="J2383" s="32">
        <f>0</f>
      </c>
      <c s="32">
        <f>0</f>
      </c>
      <c s="32">
        <f>0+L2384+L2388</f>
      </c>
      <c s="32">
        <f>0+M2384+M2388</f>
      </c>
    </row>
    <row r="2384" spans="1:16" ht="25.5">
      <c r="A2384" t="s">
        <v>52</v>
      </c>
      <c s="34" t="s">
        <v>115</v>
      </c>
      <c s="34" t="s">
        <v>4673</v>
      </c>
      <c s="35" t="s">
        <v>5</v>
      </c>
      <c s="6" t="s">
        <v>4674</v>
      </c>
      <c s="36" t="s">
        <v>85</v>
      </c>
      <c s="37">
        <v>1</v>
      </c>
      <c s="36">
        <v>0.0086</v>
      </c>
      <c s="36">
        <f>ROUND(G2384*H2384,6)</f>
      </c>
      <c r="L2384" s="38">
        <v>0</v>
      </c>
      <c s="32">
        <f>ROUND(ROUND(L2384,2)*ROUND(G2384,3),2)</f>
      </c>
      <c s="36" t="s">
        <v>3291</v>
      </c>
      <c>
        <f>(M2384*21)/100</f>
      </c>
      <c t="s">
        <v>27</v>
      </c>
    </row>
    <row r="2385" spans="1:5" ht="25.5">
      <c r="A2385" s="35" t="s">
        <v>58</v>
      </c>
      <c r="E2385" s="39" t="s">
        <v>4674</v>
      </c>
    </row>
    <row r="2386" spans="1:5" ht="12.75">
      <c r="A2386" s="35" t="s">
        <v>59</v>
      </c>
      <c r="E2386" s="40" t="s">
        <v>5</v>
      </c>
    </row>
    <row r="2387" spans="1:5" ht="12.75">
      <c r="A2387" t="s">
        <v>60</v>
      </c>
      <c r="E2387" s="39" t="s">
        <v>5</v>
      </c>
    </row>
    <row r="2388" spans="1:16" ht="12.75">
      <c r="A2388" t="s">
        <v>52</v>
      </c>
      <c s="34" t="s">
        <v>207</v>
      </c>
      <c s="34" t="s">
        <v>4675</v>
      </c>
      <c s="35" t="s">
        <v>5</v>
      </c>
      <c s="6" t="s">
        <v>4676</v>
      </c>
      <c s="36" t="s">
        <v>85</v>
      </c>
      <c s="37">
        <v>3</v>
      </c>
      <c s="36">
        <v>0</v>
      </c>
      <c s="36">
        <f>ROUND(G2388*H2388,6)</f>
      </c>
      <c r="L2388" s="38">
        <v>0</v>
      </c>
      <c s="32">
        <f>ROUND(ROUND(L2388,2)*ROUND(G2388,3),2)</f>
      </c>
      <c s="36" t="s">
        <v>4630</v>
      </c>
      <c>
        <f>(M2388*21)/100</f>
      </c>
      <c t="s">
        <v>27</v>
      </c>
    </row>
    <row r="2389" spans="1:5" ht="12.75">
      <c r="A2389" s="35" t="s">
        <v>58</v>
      </c>
      <c r="E2389" s="39" t="s">
        <v>4677</v>
      </c>
    </row>
    <row r="2390" spans="1:5" ht="12.75">
      <c r="A2390" s="35" t="s">
        <v>59</v>
      </c>
      <c r="E2390" s="40" t="s">
        <v>5</v>
      </c>
    </row>
    <row r="2391" spans="1:5" ht="12.75">
      <c r="A2391" t="s">
        <v>60</v>
      </c>
      <c r="E2391" s="39" t="s">
        <v>5</v>
      </c>
    </row>
    <row r="2392" spans="1:13" ht="12.75">
      <c r="A2392" t="s">
        <v>49</v>
      </c>
      <c r="C2392" s="31" t="s">
        <v>4678</v>
      </c>
      <c r="E2392" s="33" t="s">
        <v>4679</v>
      </c>
      <c r="J2392" s="32">
        <f>0</f>
      </c>
      <c s="32">
        <f>0</f>
      </c>
      <c s="32">
        <f>0+L2393+L2397+L2401+L2405+L2409+L2413+L2417+L2421+L2425+L2429+L2433+L2437+L2441</f>
      </c>
      <c s="32">
        <f>0+M2393+M2397+M2401+M2405+M2409+M2413+M2417+M2421+M2425+M2429+M2433+M2437+M2441</f>
      </c>
    </row>
    <row r="2393" spans="1:16" ht="12.75">
      <c r="A2393" t="s">
        <v>52</v>
      </c>
      <c s="34" t="s">
        <v>159</v>
      </c>
      <c s="34" t="s">
        <v>4680</v>
      </c>
      <c s="35" t="s">
        <v>5</v>
      </c>
      <c s="6" t="s">
        <v>4681</v>
      </c>
      <c s="36" t="s">
        <v>80</v>
      </c>
      <c s="37">
        <v>195</v>
      </c>
      <c s="36">
        <v>4E-05</v>
      </c>
      <c s="36">
        <f>ROUND(G2393*H2393,6)</f>
      </c>
      <c r="L2393" s="38">
        <v>0</v>
      </c>
      <c s="32">
        <f>ROUND(ROUND(L2393,2)*ROUND(G2393,3),2)</f>
      </c>
      <c s="36" t="s">
        <v>4630</v>
      </c>
      <c>
        <f>(M2393*21)/100</f>
      </c>
      <c t="s">
        <v>27</v>
      </c>
    </row>
    <row r="2394" spans="1:5" ht="12.75">
      <c r="A2394" s="35" t="s">
        <v>58</v>
      </c>
      <c r="E2394" s="39" t="s">
        <v>4682</v>
      </c>
    </row>
    <row r="2395" spans="1:5" ht="12.75">
      <c r="A2395" s="35" t="s">
        <v>59</v>
      </c>
      <c r="E2395" s="40" t="s">
        <v>5</v>
      </c>
    </row>
    <row r="2396" spans="1:5" ht="12.75">
      <c r="A2396" t="s">
        <v>60</v>
      </c>
      <c r="E2396" s="39" t="s">
        <v>5</v>
      </c>
    </row>
    <row r="2397" spans="1:16" ht="12.75">
      <c r="A2397" t="s">
        <v>52</v>
      </c>
      <c s="34" t="s">
        <v>210</v>
      </c>
      <c s="34" t="s">
        <v>4683</v>
      </c>
      <c s="35" t="s">
        <v>5</v>
      </c>
      <c s="6" t="s">
        <v>4684</v>
      </c>
      <c s="36" t="s">
        <v>80</v>
      </c>
      <c s="37">
        <v>104</v>
      </c>
      <c s="36">
        <v>5E-05</v>
      </c>
      <c s="36">
        <f>ROUND(G2397*H2397,6)</f>
      </c>
      <c r="L2397" s="38">
        <v>0</v>
      </c>
      <c s="32">
        <f>ROUND(ROUND(L2397,2)*ROUND(G2397,3),2)</f>
      </c>
      <c s="36" t="s">
        <v>4630</v>
      </c>
      <c>
        <f>(M2397*21)/100</f>
      </c>
      <c t="s">
        <v>27</v>
      </c>
    </row>
    <row r="2398" spans="1:5" ht="12.75">
      <c r="A2398" s="35" t="s">
        <v>58</v>
      </c>
      <c r="E2398" s="39" t="s">
        <v>4685</v>
      </c>
    </row>
    <row r="2399" spans="1:5" ht="12.75">
      <c r="A2399" s="35" t="s">
        <v>59</v>
      </c>
      <c r="E2399" s="40" t="s">
        <v>5</v>
      </c>
    </row>
    <row r="2400" spans="1:5" ht="12.75">
      <c r="A2400" t="s">
        <v>60</v>
      </c>
      <c r="E2400" s="39" t="s">
        <v>5</v>
      </c>
    </row>
    <row r="2401" spans="1:16" ht="12.75">
      <c r="A2401" t="s">
        <v>52</v>
      </c>
      <c s="34" t="s">
        <v>215</v>
      </c>
      <c s="34" t="s">
        <v>4686</v>
      </c>
      <c s="35" t="s">
        <v>5</v>
      </c>
      <c s="6" t="s">
        <v>4687</v>
      </c>
      <c s="36" t="s">
        <v>80</v>
      </c>
      <c s="37">
        <v>91</v>
      </c>
      <c s="36">
        <v>0.00046</v>
      </c>
      <c s="36">
        <f>ROUND(G2401*H2401,6)</f>
      </c>
      <c r="L2401" s="38">
        <v>0</v>
      </c>
      <c s="32">
        <f>ROUND(ROUND(L2401,2)*ROUND(G2401,3),2)</f>
      </c>
      <c s="36" t="s">
        <v>4630</v>
      </c>
      <c>
        <f>(M2401*21)/100</f>
      </c>
      <c t="s">
        <v>27</v>
      </c>
    </row>
    <row r="2402" spans="1:5" ht="12.75">
      <c r="A2402" s="35" t="s">
        <v>58</v>
      </c>
      <c r="E2402" s="39" t="s">
        <v>4688</v>
      </c>
    </row>
    <row r="2403" spans="1:5" ht="12.75">
      <c r="A2403" s="35" t="s">
        <v>59</v>
      </c>
      <c r="E2403" s="40" t="s">
        <v>5</v>
      </c>
    </row>
    <row r="2404" spans="1:5" ht="12.75">
      <c r="A2404" t="s">
        <v>60</v>
      </c>
      <c r="E2404" s="39" t="s">
        <v>5</v>
      </c>
    </row>
    <row r="2405" spans="1:16" ht="12.75">
      <c r="A2405" t="s">
        <v>52</v>
      </c>
      <c s="34" t="s">
        <v>219</v>
      </c>
      <c s="34" t="s">
        <v>4689</v>
      </c>
      <c s="35" t="s">
        <v>5</v>
      </c>
      <c s="6" t="s">
        <v>4690</v>
      </c>
      <c s="36" t="s">
        <v>80</v>
      </c>
      <c s="37">
        <v>22</v>
      </c>
      <c s="36">
        <v>0.00056</v>
      </c>
      <c s="36">
        <f>ROUND(G2405*H2405,6)</f>
      </c>
      <c r="L2405" s="38">
        <v>0</v>
      </c>
      <c s="32">
        <f>ROUND(ROUND(L2405,2)*ROUND(G2405,3),2)</f>
      </c>
      <c s="36" t="s">
        <v>4630</v>
      </c>
      <c>
        <f>(M2405*21)/100</f>
      </c>
      <c t="s">
        <v>27</v>
      </c>
    </row>
    <row r="2406" spans="1:5" ht="12.75">
      <c r="A2406" s="35" t="s">
        <v>58</v>
      </c>
      <c r="E2406" s="39" t="s">
        <v>4691</v>
      </c>
    </row>
    <row r="2407" spans="1:5" ht="12.75">
      <c r="A2407" s="35" t="s">
        <v>59</v>
      </c>
      <c r="E2407" s="40" t="s">
        <v>5</v>
      </c>
    </row>
    <row r="2408" spans="1:5" ht="12.75">
      <c r="A2408" t="s">
        <v>60</v>
      </c>
      <c r="E2408" s="39" t="s">
        <v>5</v>
      </c>
    </row>
    <row r="2409" spans="1:16" ht="12.75">
      <c r="A2409" t="s">
        <v>52</v>
      </c>
      <c s="34" t="s">
        <v>224</v>
      </c>
      <c s="34" t="s">
        <v>4692</v>
      </c>
      <c s="35" t="s">
        <v>5</v>
      </c>
      <c s="6" t="s">
        <v>4693</v>
      </c>
      <c s="36" t="s">
        <v>80</v>
      </c>
      <c s="37">
        <v>62</v>
      </c>
      <c s="36">
        <v>0.0007</v>
      </c>
      <c s="36">
        <f>ROUND(G2409*H2409,6)</f>
      </c>
      <c r="L2409" s="38">
        <v>0</v>
      </c>
      <c s="32">
        <f>ROUND(ROUND(L2409,2)*ROUND(G2409,3),2)</f>
      </c>
      <c s="36" t="s">
        <v>4630</v>
      </c>
      <c>
        <f>(M2409*21)/100</f>
      </c>
      <c t="s">
        <v>27</v>
      </c>
    </row>
    <row r="2410" spans="1:5" ht="12.75">
      <c r="A2410" s="35" t="s">
        <v>58</v>
      </c>
      <c r="E2410" s="39" t="s">
        <v>4694</v>
      </c>
    </row>
    <row r="2411" spans="1:5" ht="12.75">
      <c r="A2411" s="35" t="s">
        <v>59</v>
      </c>
      <c r="E2411" s="40" t="s">
        <v>5</v>
      </c>
    </row>
    <row r="2412" spans="1:5" ht="12.75">
      <c r="A2412" t="s">
        <v>60</v>
      </c>
      <c r="E2412" s="39" t="s">
        <v>5</v>
      </c>
    </row>
    <row r="2413" spans="1:16" ht="12.75">
      <c r="A2413" t="s">
        <v>52</v>
      </c>
      <c s="34" t="s">
        <v>228</v>
      </c>
      <c s="34" t="s">
        <v>4695</v>
      </c>
      <c s="35" t="s">
        <v>5</v>
      </c>
      <c s="6" t="s">
        <v>4696</v>
      </c>
      <c s="36" t="s">
        <v>80</v>
      </c>
      <c s="37">
        <v>53</v>
      </c>
      <c s="36">
        <v>0.00127</v>
      </c>
      <c s="36">
        <f>ROUND(G2413*H2413,6)</f>
      </c>
      <c r="L2413" s="38">
        <v>0</v>
      </c>
      <c s="32">
        <f>ROUND(ROUND(L2413,2)*ROUND(G2413,3),2)</f>
      </c>
      <c s="36" t="s">
        <v>4697</v>
      </c>
      <c>
        <f>(M2413*21)/100</f>
      </c>
      <c t="s">
        <v>27</v>
      </c>
    </row>
    <row r="2414" spans="1:5" ht="12.75">
      <c r="A2414" s="35" t="s">
        <v>58</v>
      </c>
      <c r="E2414" s="39" t="s">
        <v>4698</v>
      </c>
    </row>
    <row r="2415" spans="1:5" ht="12.75">
      <c r="A2415" s="35" t="s">
        <v>59</v>
      </c>
      <c r="E2415" s="40" t="s">
        <v>5</v>
      </c>
    </row>
    <row r="2416" spans="1:5" ht="12.75">
      <c r="A2416" t="s">
        <v>60</v>
      </c>
      <c r="E2416" s="39" t="s">
        <v>5</v>
      </c>
    </row>
    <row r="2417" spans="1:16" ht="12.75">
      <c r="A2417" t="s">
        <v>52</v>
      </c>
      <c s="34" t="s">
        <v>232</v>
      </c>
      <c s="34" t="s">
        <v>4699</v>
      </c>
      <c s="35" t="s">
        <v>5</v>
      </c>
      <c s="6" t="s">
        <v>4700</v>
      </c>
      <c s="36" t="s">
        <v>80</v>
      </c>
      <c s="37">
        <v>55</v>
      </c>
      <c s="36">
        <v>0.00159</v>
      </c>
      <c s="36">
        <f>ROUND(G2417*H2417,6)</f>
      </c>
      <c r="L2417" s="38">
        <v>0</v>
      </c>
      <c s="32">
        <f>ROUND(ROUND(L2417,2)*ROUND(G2417,3),2)</f>
      </c>
      <c s="36" t="s">
        <v>4697</v>
      </c>
      <c>
        <f>(M2417*21)/100</f>
      </c>
      <c t="s">
        <v>27</v>
      </c>
    </row>
    <row r="2418" spans="1:5" ht="12.75">
      <c r="A2418" s="35" t="s">
        <v>58</v>
      </c>
      <c r="E2418" s="39" t="s">
        <v>4701</v>
      </c>
    </row>
    <row r="2419" spans="1:5" ht="12.75">
      <c r="A2419" s="35" t="s">
        <v>59</v>
      </c>
      <c r="E2419" s="40" t="s">
        <v>5</v>
      </c>
    </row>
    <row r="2420" spans="1:5" ht="12.75">
      <c r="A2420" t="s">
        <v>60</v>
      </c>
      <c r="E2420" s="39" t="s">
        <v>5</v>
      </c>
    </row>
    <row r="2421" spans="1:16" ht="12.75">
      <c r="A2421" t="s">
        <v>52</v>
      </c>
      <c s="34" t="s">
        <v>236</v>
      </c>
      <c s="34" t="s">
        <v>4702</v>
      </c>
      <c s="35" t="s">
        <v>5</v>
      </c>
      <c s="6" t="s">
        <v>4703</v>
      </c>
      <c s="36" t="s">
        <v>80</v>
      </c>
      <c s="37">
        <v>39</v>
      </c>
      <c s="36">
        <v>0.002</v>
      </c>
      <c s="36">
        <f>ROUND(G2421*H2421,6)</f>
      </c>
      <c r="L2421" s="38">
        <v>0</v>
      </c>
      <c s="32">
        <f>ROUND(ROUND(L2421,2)*ROUND(G2421,3),2)</f>
      </c>
      <c s="36" t="s">
        <v>4697</v>
      </c>
      <c>
        <f>(M2421*21)/100</f>
      </c>
      <c t="s">
        <v>27</v>
      </c>
    </row>
    <row r="2422" spans="1:5" ht="12.75">
      <c r="A2422" s="35" t="s">
        <v>58</v>
      </c>
      <c r="E2422" s="39" t="s">
        <v>4704</v>
      </c>
    </row>
    <row r="2423" spans="1:5" ht="12.75">
      <c r="A2423" s="35" t="s">
        <v>59</v>
      </c>
      <c r="E2423" s="40" t="s">
        <v>5</v>
      </c>
    </row>
    <row r="2424" spans="1:5" ht="12.75">
      <c r="A2424" t="s">
        <v>60</v>
      </c>
      <c r="E2424" s="39" t="s">
        <v>5</v>
      </c>
    </row>
    <row r="2425" spans="1:16" ht="12.75">
      <c r="A2425" t="s">
        <v>52</v>
      </c>
      <c s="34" t="s">
        <v>167</v>
      </c>
      <c s="34" t="s">
        <v>4705</v>
      </c>
      <c s="35" t="s">
        <v>5</v>
      </c>
      <c s="6" t="s">
        <v>4706</v>
      </c>
      <c s="36" t="s">
        <v>373</v>
      </c>
      <c s="37">
        <v>1</v>
      </c>
      <c s="36">
        <v>0</v>
      </c>
      <c s="36">
        <f>ROUND(G2425*H2425,6)</f>
      </c>
      <c r="L2425" s="38">
        <v>0</v>
      </c>
      <c s="32">
        <f>ROUND(ROUND(L2425,2)*ROUND(G2425,3),2)</f>
      </c>
      <c s="36" t="s">
        <v>350</v>
      </c>
      <c>
        <f>(M2425*21)/100</f>
      </c>
      <c t="s">
        <v>27</v>
      </c>
    </row>
    <row r="2426" spans="1:5" ht="12.75">
      <c r="A2426" s="35" t="s">
        <v>58</v>
      </c>
      <c r="E2426" s="39" t="s">
        <v>4706</v>
      </c>
    </row>
    <row r="2427" spans="1:5" ht="12.75">
      <c r="A2427" s="35" t="s">
        <v>59</v>
      </c>
      <c r="E2427" s="40" t="s">
        <v>5</v>
      </c>
    </row>
    <row r="2428" spans="1:5" ht="12.75">
      <c r="A2428" t="s">
        <v>60</v>
      </c>
      <c r="E2428" s="39" t="s">
        <v>5</v>
      </c>
    </row>
    <row r="2429" spans="1:16" ht="12.75">
      <c r="A2429" t="s">
        <v>52</v>
      </c>
      <c s="34" t="s">
        <v>2961</v>
      </c>
      <c s="34" t="s">
        <v>4707</v>
      </c>
      <c s="35" t="s">
        <v>5</v>
      </c>
      <c s="6" t="s">
        <v>4708</v>
      </c>
      <c s="36" t="s">
        <v>3309</v>
      </c>
      <c s="37">
        <v>1</v>
      </c>
      <c s="36">
        <v>0</v>
      </c>
      <c s="36">
        <f>ROUND(G2429*H2429,6)</f>
      </c>
      <c r="L2429" s="38">
        <v>0</v>
      </c>
      <c s="32">
        <f>ROUND(ROUND(L2429,2)*ROUND(G2429,3),2)</f>
      </c>
      <c s="36" t="s">
        <v>350</v>
      </c>
      <c>
        <f>(M2429*21)/100</f>
      </c>
      <c t="s">
        <v>27</v>
      </c>
    </row>
    <row r="2430" spans="1:5" ht="12.75">
      <c r="A2430" s="35" t="s">
        <v>58</v>
      </c>
      <c r="E2430" s="39" t="s">
        <v>4708</v>
      </c>
    </row>
    <row r="2431" spans="1:5" ht="12.75">
      <c r="A2431" s="35" t="s">
        <v>59</v>
      </c>
      <c r="E2431" s="40" t="s">
        <v>5</v>
      </c>
    </row>
    <row r="2432" spans="1:5" ht="12.75">
      <c r="A2432" t="s">
        <v>60</v>
      </c>
      <c r="E2432" s="39" t="s">
        <v>5</v>
      </c>
    </row>
    <row r="2433" spans="1:16" ht="25.5">
      <c r="A2433" t="s">
        <v>52</v>
      </c>
      <c s="34" t="s">
        <v>2993</v>
      </c>
      <c s="34" t="s">
        <v>4709</v>
      </c>
      <c s="35" t="s">
        <v>5</v>
      </c>
      <c s="6" t="s">
        <v>4710</v>
      </c>
      <c s="36" t="s">
        <v>3309</v>
      </c>
      <c s="37">
        <v>1</v>
      </c>
      <c s="36">
        <v>0</v>
      </c>
      <c s="36">
        <f>ROUND(G2433*H2433,6)</f>
      </c>
      <c r="L2433" s="38">
        <v>0</v>
      </c>
      <c s="32">
        <f>ROUND(ROUND(L2433,2)*ROUND(G2433,3),2)</f>
      </c>
      <c s="36" t="s">
        <v>350</v>
      </c>
      <c>
        <f>(M2433*21)/100</f>
      </c>
      <c t="s">
        <v>27</v>
      </c>
    </row>
    <row r="2434" spans="1:5" ht="25.5">
      <c r="A2434" s="35" t="s">
        <v>58</v>
      </c>
      <c r="E2434" s="39" t="s">
        <v>4710</v>
      </c>
    </row>
    <row r="2435" spans="1:5" ht="12.75">
      <c r="A2435" s="35" t="s">
        <v>59</v>
      </c>
      <c r="E2435" s="40" t="s">
        <v>5</v>
      </c>
    </row>
    <row r="2436" spans="1:5" ht="12.75">
      <c r="A2436" t="s">
        <v>60</v>
      </c>
      <c r="E2436" s="39" t="s">
        <v>5</v>
      </c>
    </row>
    <row r="2437" spans="1:16" ht="12.75">
      <c r="A2437" t="s">
        <v>52</v>
      </c>
      <c s="34" t="s">
        <v>371</v>
      </c>
      <c s="34" t="s">
        <v>4711</v>
      </c>
      <c s="35" t="s">
        <v>5</v>
      </c>
      <c s="6" t="s">
        <v>4712</v>
      </c>
      <c s="36" t="s">
        <v>349</v>
      </c>
      <c s="37">
        <v>2</v>
      </c>
      <c s="36">
        <v>0</v>
      </c>
      <c s="36">
        <f>ROUND(G2437*H2437,6)</f>
      </c>
      <c r="L2437" s="38">
        <v>0</v>
      </c>
      <c s="32">
        <f>ROUND(ROUND(L2437,2)*ROUND(G2437,3),2)</f>
      </c>
      <c s="36" t="s">
        <v>350</v>
      </c>
      <c>
        <f>(M2437*21)/100</f>
      </c>
      <c t="s">
        <v>27</v>
      </c>
    </row>
    <row r="2438" spans="1:5" ht="12.75">
      <c r="A2438" s="35" t="s">
        <v>58</v>
      </c>
      <c r="E2438" s="39" t="s">
        <v>4712</v>
      </c>
    </row>
    <row r="2439" spans="1:5" ht="12.75">
      <c r="A2439" s="35" t="s">
        <v>59</v>
      </c>
      <c r="E2439" s="40" t="s">
        <v>5</v>
      </c>
    </row>
    <row r="2440" spans="1:5" ht="12.75">
      <c r="A2440" t="s">
        <v>60</v>
      </c>
      <c r="E2440" s="39" t="s">
        <v>5</v>
      </c>
    </row>
    <row r="2441" spans="1:16" ht="12.75">
      <c r="A2441" t="s">
        <v>52</v>
      </c>
      <c s="34" t="s">
        <v>3002</v>
      </c>
      <c s="34" t="s">
        <v>4713</v>
      </c>
      <c s="35" t="s">
        <v>5</v>
      </c>
      <c s="6" t="s">
        <v>4714</v>
      </c>
      <c s="36" t="s">
        <v>3309</v>
      </c>
      <c s="37">
        <v>1</v>
      </c>
      <c s="36">
        <v>0</v>
      </c>
      <c s="36">
        <f>ROUND(G2441*H2441,6)</f>
      </c>
      <c r="L2441" s="38">
        <v>0</v>
      </c>
      <c s="32">
        <f>ROUND(ROUND(L2441,2)*ROUND(G2441,3),2)</f>
      </c>
      <c s="36" t="s">
        <v>350</v>
      </c>
      <c>
        <f>(M2441*21)/100</f>
      </c>
      <c t="s">
        <v>27</v>
      </c>
    </row>
    <row r="2442" spans="1:5" ht="12.75">
      <c r="A2442" s="35" t="s">
        <v>58</v>
      </c>
      <c r="E2442" s="39" t="s">
        <v>4714</v>
      </c>
    </row>
    <row r="2443" spans="1:5" ht="12.75">
      <c r="A2443" s="35" t="s">
        <v>59</v>
      </c>
      <c r="E2443" s="40" t="s">
        <v>5</v>
      </c>
    </row>
    <row r="2444" spans="1:5" ht="12.75">
      <c r="A2444" t="s">
        <v>60</v>
      </c>
      <c r="E2444" s="39" t="s">
        <v>5</v>
      </c>
    </row>
    <row r="2445" spans="1:13" ht="12.75">
      <c r="A2445" t="s">
        <v>49</v>
      </c>
      <c r="C2445" s="31" t="s">
        <v>4715</v>
      </c>
      <c r="E2445" s="33" t="s">
        <v>4716</v>
      </c>
      <c r="J2445" s="32">
        <f>0</f>
      </c>
      <c s="32">
        <f>0</f>
      </c>
      <c s="32">
        <f>0+L2446+L2450+L2454+L2458+L2462+L2466+L2470+L2474+L2478+L2482+L2486+L2490+L2494+L2498+L2502+L2506+L2510+L2514+L2518+L2522+L2526+L2530+L2534+L2538+L2542+L2546</f>
      </c>
      <c s="32">
        <f>0+M2446+M2450+M2454+M2458+M2462+M2466+M2470+M2474+M2478+M2482+M2486+M2490+M2494+M2498+M2502+M2506+M2510+M2514+M2518+M2522+M2526+M2530+M2534+M2538+M2542+M2546</f>
      </c>
    </row>
    <row r="2446" spans="1:16" ht="12.75">
      <c r="A2446" t="s">
        <v>52</v>
      </c>
      <c s="34" t="s">
        <v>240</v>
      </c>
      <c s="34" t="s">
        <v>4717</v>
      </c>
      <c s="35" t="s">
        <v>5</v>
      </c>
      <c s="6" t="s">
        <v>4718</v>
      </c>
      <c s="36" t="s">
        <v>349</v>
      </c>
      <c s="37">
        <v>50</v>
      </c>
      <c s="36">
        <v>0</v>
      </c>
      <c s="36">
        <f>ROUND(G2446*H2446,6)</f>
      </c>
      <c r="L2446" s="38">
        <v>0</v>
      </c>
      <c s="32">
        <f>ROUND(ROUND(L2446,2)*ROUND(G2446,3),2)</f>
      </c>
      <c s="36" t="s">
        <v>350</v>
      </c>
      <c>
        <f>(M2446*21)/100</f>
      </c>
      <c t="s">
        <v>27</v>
      </c>
    </row>
    <row r="2447" spans="1:5" ht="12.75">
      <c r="A2447" s="35" t="s">
        <v>58</v>
      </c>
      <c r="E2447" s="39" t="s">
        <v>4718</v>
      </c>
    </row>
    <row r="2448" spans="1:5" ht="12.75">
      <c r="A2448" s="35" t="s">
        <v>59</v>
      </c>
      <c r="E2448" s="40" t="s">
        <v>5</v>
      </c>
    </row>
    <row r="2449" spans="1:5" ht="12.75">
      <c r="A2449" t="s">
        <v>60</v>
      </c>
      <c r="E2449" s="39" t="s">
        <v>5</v>
      </c>
    </row>
    <row r="2450" spans="1:16" ht="12.75">
      <c r="A2450" t="s">
        <v>52</v>
      </c>
      <c s="34" t="s">
        <v>244</v>
      </c>
      <c s="34" t="s">
        <v>4719</v>
      </c>
      <c s="35" t="s">
        <v>5</v>
      </c>
      <c s="6" t="s">
        <v>4720</v>
      </c>
      <c s="36" t="s">
        <v>349</v>
      </c>
      <c s="37">
        <v>30</v>
      </c>
      <c s="36">
        <v>0</v>
      </c>
      <c s="36">
        <f>ROUND(G2450*H2450,6)</f>
      </c>
      <c r="L2450" s="38">
        <v>0</v>
      </c>
      <c s="32">
        <f>ROUND(ROUND(L2450,2)*ROUND(G2450,3),2)</f>
      </c>
      <c s="36" t="s">
        <v>350</v>
      </c>
      <c>
        <f>(M2450*21)/100</f>
      </c>
      <c t="s">
        <v>27</v>
      </c>
    </row>
    <row r="2451" spans="1:5" ht="12.75">
      <c r="A2451" s="35" t="s">
        <v>58</v>
      </c>
      <c r="E2451" s="39" t="s">
        <v>4720</v>
      </c>
    </row>
    <row r="2452" spans="1:5" ht="12.75">
      <c r="A2452" s="35" t="s">
        <v>59</v>
      </c>
      <c r="E2452" s="40" t="s">
        <v>5</v>
      </c>
    </row>
    <row r="2453" spans="1:5" ht="12.75">
      <c r="A2453" t="s">
        <v>60</v>
      </c>
      <c r="E2453" s="39" t="s">
        <v>5</v>
      </c>
    </row>
    <row r="2454" spans="1:16" ht="12.75">
      <c r="A2454" t="s">
        <v>52</v>
      </c>
      <c s="34" t="s">
        <v>247</v>
      </c>
      <c s="34" t="s">
        <v>4721</v>
      </c>
      <c s="35" t="s">
        <v>5</v>
      </c>
      <c s="6" t="s">
        <v>4722</v>
      </c>
      <c s="36" t="s">
        <v>349</v>
      </c>
      <c s="37">
        <v>1</v>
      </c>
      <c s="36">
        <v>0</v>
      </c>
      <c s="36">
        <f>ROUND(G2454*H2454,6)</f>
      </c>
      <c r="L2454" s="38">
        <v>0</v>
      </c>
      <c s="32">
        <f>ROUND(ROUND(L2454,2)*ROUND(G2454,3),2)</f>
      </c>
      <c s="36" t="s">
        <v>350</v>
      </c>
      <c>
        <f>(M2454*21)/100</f>
      </c>
      <c t="s">
        <v>27</v>
      </c>
    </row>
    <row r="2455" spans="1:5" ht="12.75">
      <c r="A2455" s="35" t="s">
        <v>58</v>
      </c>
      <c r="E2455" s="39" t="s">
        <v>4722</v>
      </c>
    </row>
    <row r="2456" spans="1:5" ht="12.75">
      <c r="A2456" s="35" t="s">
        <v>59</v>
      </c>
      <c r="E2456" s="40" t="s">
        <v>5</v>
      </c>
    </row>
    <row r="2457" spans="1:5" ht="12.75">
      <c r="A2457" t="s">
        <v>60</v>
      </c>
      <c r="E2457" s="39" t="s">
        <v>5</v>
      </c>
    </row>
    <row r="2458" spans="1:16" ht="12.75">
      <c r="A2458" t="s">
        <v>52</v>
      </c>
      <c s="34" t="s">
        <v>251</v>
      </c>
      <c s="34" t="s">
        <v>4723</v>
      </c>
      <c s="35" t="s">
        <v>5</v>
      </c>
      <c s="6" t="s">
        <v>4724</v>
      </c>
      <c s="36" t="s">
        <v>85</v>
      </c>
      <c s="37">
        <v>12</v>
      </c>
      <c s="36">
        <v>0.00021</v>
      </c>
      <c s="36">
        <f>ROUND(G2458*H2458,6)</f>
      </c>
      <c r="L2458" s="38">
        <v>0</v>
      </c>
      <c s="32">
        <f>ROUND(ROUND(L2458,2)*ROUND(G2458,3),2)</f>
      </c>
      <c s="36" t="s">
        <v>3291</v>
      </c>
      <c>
        <f>(M2458*21)/100</f>
      </c>
      <c t="s">
        <v>27</v>
      </c>
    </row>
    <row r="2459" spans="1:5" ht="12.75">
      <c r="A2459" s="35" t="s">
        <v>58</v>
      </c>
      <c r="E2459" s="39" t="s">
        <v>4725</v>
      </c>
    </row>
    <row r="2460" spans="1:5" ht="12.75">
      <c r="A2460" s="35" t="s">
        <v>59</v>
      </c>
      <c r="E2460" s="40" t="s">
        <v>5</v>
      </c>
    </row>
    <row r="2461" spans="1:5" ht="12.75">
      <c r="A2461" t="s">
        <v>60</v>
      </c>
      <c r="E2461" s="39" t="s">
        <v>5</v>
      </c>
    </row>
    <row r="2462" spans="1:16" ht="12.75">
      <c r="A2462" t="s">
        <v>52</v>
      </c>
      <c s="34" t="s">
        <v>255</v>
      </c>
      <c s="34" t="s">
        <v>4726</v>
      </c>
      <c s="35" t="s">
        <v>5</v>
      </c>
      <c s="6" t="s">
        <v>4727</v>
      </c>
      <c s="36" t="s">
        <v>85</v>
      </c>
      <c s="37">
        <v>10</v>
      </c>
      <c s="36">
        <v>0.00033</v>
      </c>
      <c s="36">
        <f>ROUND(G2462*H2462,6)</f>
      </c>
      <c r="L2462" s="38">
        <v>0</v>
      </c>
      <c s="32">
        <f>ROUND(ROUND(L2462,2)*ROUND(G2462,3),2)</f>
      </c>
      <c s="36" t="s">
        <v>350</v>
      </c>
      <c>
        <f>(M2462*21)/100</f>
      </c>
      <c t="s">
        <v>27</v>
      </c>
    </row>
    <row r="2463" spans="1:5" ht="12.75">
      <c r="A2463" s="35" t="s">
        <v>58</v>
      </c>
      <c r="E2463" s="39" t="s">
        <v>4728</v>
      </c>
    </row>
    <row r="2464" spans="1:5" ht="12.75">
      <c r="A2464" s="35" t="s">
        <v>59</v>
      </c>
      <c r="E2464" s="40" t="s">
        <v>5</v>
      </c>
    </row>
    <row r="2465" spans="1:5" ht="12.75">
      <c r="A2465" t="s">
        <v>60</v>
      </c>
      <c r="E2465" s="39" t="s">
        <v>5</v>
      </c>
    </row>
    <row r="2466" spans="1:16" ht="12.75">
      <c r="A2466" t="s">
        <v>52</v>
      </c>
      <c s="34" t="s">
        <v>259</v>
      </c>
      <c s="34" t="s">
        <v>4729</v>
      </c>
      <c s="35" t="s">
        <v>5</v>
      </c>
      <c s="6" t="s">
        <v>4730</v>
      </c>
      <c s="36" t="s">
        <v>349</v>
      </c>
      <c s="37">
        <v>7</v>
      </c>
      <c s="36">
        <v>0</v>
      </c>
      <c s="36">
        <f>ROUND(G2466*H2466,6)</f>
      </c>
      <c r="L2466" s="38">
        <v>0</v>
      </c>
      <c s="32">
        <f>ROUND(ROUND(L2466,2)*ROUND(G2466,3),2)</f>
      </c>
      <c s="36" t="s">
        <v>350</v>
      </c>
      <c>
        <f>(M2466*21)/100</f>
      </c>
      <c t="s">
        <v>27</v>
      </c>
    </row>
    <row r="2467" spans="1:5" ht="12.75">
      <c r="A2467" s="35" t="s">
        <v>58</v>
      </c>
      <c r="E2467" s="39" t="s">
        <v>4730</v>
      </c>
    </row>
    <row r="2468" spans="1:5" ht="12.75">
      <c r="A2468" s="35" t="s">
        <v>59</v>
      </c>
      <c r="E2468" s="40" t="s">
        <v>5</v>
      </c>
    </row>
    <row r="2469" spans="1:5" ht="12.75">
      <c r="A2469" t="s">
        <v>60</v>
      </c>
      <c r="E2469" s="39" t="s">
        <v>5</v>
      </c>
    </row>
    <row r="2470" spans="1:16" ht="12.75">
      <c r="A2470" t="s">
        <v>52</v>
      </c>
      <c s="34" t="s">
        <v>369</v>
      </c>
      <c s="34" t="s">
        <v>4731</v>
      </c>
      <c s="35" t="s">
        <v>5</v>
      </c>
      <c s="6" t="s">
        <v>4732</v>
      </c>
      <c s="36" t="s">
        <v>373</v>
      </c>
      <c s="37">
        <v>0.2</v>
      </c>
      <c s="36">
        <v>0</v>
      </c>
      <c s="36">
        <f>ROUND(G2470*H2470,6)</f>
      </c>
      <c r="L2470" s="38">
        <v>0</v>
      </c>
      <c s="32">
        <f>ROUND(ROUND(L2470,2)*ROUND(G2470,3),2)</f>
      </c>
      <c s="36" t="s">
        <v>350</v>
      </c>
      <c>
        <f>(M2470*21)/100</f>
      </c>
      <c t="s">
        <v>27</v>
      </c>
    </row>
    <row r="2471" spans="1:5" ht="12.75">
      <c r="A2471" s="35" t="s">
        <v>58</v>
      </c>
      <c r="E2471" s="39" t="s">
        <v>4732</v>
      </c>
    </row>
    <row r="2472" spans="1:5" ht="12.75">
      <c r="A2472" s="35" t="s">
        <v>59</v>
      </c>
      <c r="E2472" s="40" t="s">
        <v>5</v>
      </c>
    </row>
    <row r="2473" spans="1:5" ht="12.75">
      <c r="A2473" t="s">
        <v>60</v>
      </c>
      <c r="E2473" s="39" t="s">
        <v>5</v>
      </c>
    </row>
    <row r="2474" spans="1:16" ht="25.5">
      <c r="A2474" t="s">
        <v>52</v>
      </c>
      <c s="34" t="s">
        <v>3007</v>
      </c>
      <c s="34" t="s">
        <v>4733</v>
      </c>
      <c s="35" t="s">
        <v>5</v>
      </c>
      <c s="6" t="s">
        <v>4734</v>
      </c>
      <c s="36" t="s">
        <v>3309</v>
      </c>
      <c s="37">
        <v>1</v>
      </c>
      <c s="36">
        <v>0</v>
      </c>
      <c s="36">
        <f>ROUND(G2474*H2474,6)</f>
      </c>
      <c r="L2474" s="38">
        <v>0</v>
      </c>
      <c s="32">
        <f>ROUND(ROUND(L2474,2)*ROUND(G2474,3),2)</f>
      </c>
      <c s="36" t="s">
        <v>350</v>
      </c>
      <c>
        <f>(M2474*21)/100</f>
      </c>
      <c t="s">
        <v>27</v>
      </c>
    </row>
    <row r="2475" spans="1:5" ht="25.5">
      <c r="A2475" s="35" t="s">
        <v>58</v>
      </c>
      <c r="E2475" s="39" t="s">
        <v>4734</v>
      </c>
    </row>
    <row r="2476" spans="1:5" ht="12.75">
      <c r="A2476" s="35" t="s">
        <v>59</v>
      </c>
      <c r="E2476" s="40" t="s">
        <v>5</v>
      </c>
    </row>
    <row r="2477" spans="1:5" ht="12.75">
      <c r="A2477" t="s">
        <v>60</v>
      </c>
      <c r="E2477" s="39" t="s">
        <v>5</v>
      </c>
    </row>
    <row r="2478" spans="1:16" ht="12.75">
      <c r="A2478" t="s">
        <v>52</v>
      </c>
      <c s="34" t="s">
        <v>3011</v>
      </c>
      <c s="34" t="s">
        <v>4735</v>
      </c>
      <c s="35" t="s">
        <v>5</v>
      </c>
      <c s="6" t="s">
        <v>4736</v>
      </c>
      <c s="36" t="s">
        <v>349</v>
      </c>
      <c s="37">
        <v>1</v>
      </c>
      <c s="36">
        <v>0</v>
      </c>
      <c s="36">
        <f>ROUND(G2478*H2478,6)</f>
      </c>
      <c r="L2478" s="38">
        <v>0</v>
      </c>
      <c s="32">
        <f>ROUND(ROUND(L2478,2)*ROUND(G2478,3),2)</f>
      </c>
      <c s="36" t="s">
        <v>350</v>
      </c>
      <c>
        <f>(M2478*21)/100</f>
      </c>
      <c t="s">
        <v>27</v>
      </c>
    </row>
    <row r="2479" spans="1:5" ht="12.75">
      <c r="A2479" s="35" t="s">
        <v>58</v>
      </c>
      <c r="E2479" s="39" t="s">
        <v>4736</v>
      </c>
    </row>
    <row r="2480" spans="1:5" ht="12.75">
      <c r="A2480" s="35" t="s">
        <v>59</v>
      </c>
      <c r="E2480" s="40" t="s">
        <v>5</v>
      </c>
    </row>
    <row r="2481" spans="1:5" ht="12.75">
      <c r="A2481" t="s">
        <v>60</v>
      </c>
      <c r="E2481" s="39" t="s">
        <v>5</v>
      </c>
    </row>
    <row r="2482" spans="1:16" ht="12.75">
      <c r="A2482" t="s">
        <v>52</v>
      </c>
      <c s="34" t="s">
        <v>3016</v>
      </c>
      <c s="34" t="s">
        <v>4737</v>
      </c>
      <c s="35" t="s">
        <v>5</v>
      </c>
      <c s="6" t="s">
        <v>4738</v>
      </c>
      <c s="36" t="s">
        <v>349</v>
      </c>
      <c s="37">
        <v>3</v>
      </c>
      <c s="36">
        <v>0</v>
      </c>
      <c s="36">
        <f>ROUND(G2482*H2482,6)</f>
      </c>
      <c r="L2482" s="38">
        <v>0</v>
      </c>
      <c s="32">
        <f>ROUND(ROUND(L2482,2)*ROUND(G2482,3),2)</f>
      </c>
      <c s="36" t="s">
        <v>350</v>
      </c>
      <c>
        <f>(M2482*21)/100</f>
      </c>
      <c t="s">
        <v>27</v>
      </c>
    </row>
    <row r="2483" spans="1:5" ht="12.75">
      <c r="A2483" s="35" t="s">
        <v>58</v>
      </c>
      <c r="E2483" s="39" t="s">
        <v>4738</v>
      </c>
    </row>
    <row r="2484" spans="1:5" ht="12.75">
      <c r="A2484" s="35" t="s">
        <v>59</v>
      </c>
      <c r="E2484" s="40" t="s">
        <v>5</v>
      </c>
    </row>
    <row r="2485" spans="1:5" ht="12.75">
      <c r="A2485" t="s">
        <v>60</v>
      </c>
      <c r="E2485" s="39" t="s">
        <v>5</v>
      </c>
    </row>
    <row r="2486" spans="1:16" ht="12.75">
      <c r="A2486" t="s">
        <v>52</v>
      </c>
      <c s="34" t="s">
        <v>3020</v>
      </c>
      <c s="34" t="s">
        <v>4739</v>
      </c>
      <c s="35" t="s">
        <v>5</v>
      </c>
      <c s="6" t="s">
        <v>4740</v>
      </c>
      <c s="36" t="s">
        <v>349</v>
      </c>
      <c s="37">
        <v>7</v>
      </c>
      <c s="36">
        <v>0</v>
      </c>
      <c s="36">
        <f>ROUND(G2486*H2486,6)</f>
      </c>
      <c r="L2486" s="38">
        <v>0</v>
      </c>
      <c s="32">
        <f>ROUND(ROUND(L2486,2)*ROUND(G2486,3),2)</f>
      </c>
      <c s="36" t="s">
        <v>350</v>
      </c>
      <c>
        <f>(M2486*21)/100</f>
      </c>
      <c t="s">
        <v>27</v>
      </c>
    </row>
    <row r="2487" spans="1:5" ht="12.75">
      <c r="A2487" s="35" t="s">
        <v>58</v>
      </c>
      <c r="E2487" s="39" t="s">
        <v>4740</v>
      </c>
    </row>
    <row r="2488" spans="1:5" ht="12.75">
      <c r="A2488" s="35" t="s">
        <v>59</v>
      </c>
      <c r="E2488" s="40" t="s">
        <v>5</v>
      </c>
    </row>
    <row r="2489" spans="1:5" ht="12.75">
      <c r="A2489" t="s">
        <v>60</v>
      </c>
      <c r="E2489" s="39" t="s">
        <v>5</v>
      </c>
    </row>
    <row r="2490" spans="1:16" ht="12.75">
      <c r="A2490" t="s">
        <v>52</v>
      </c>
      <c s="34" t="s">
        <v>3024</v>
      </c>
      <c s="34" t="s">
        <v>4741</v>
      </c>
      <c s="35" t="s">
        <v>5</v>
      </c>
      <c s="6" t="s">
        <v>4742</v>
      </c>
      <c s="36" t="s">
        <v>349</v>
      </c>
      <c s="37">
        <v>6</v>
      </c>
      <c s="36">
        <v>0</v>
      </c>
      <c s="36">
        <f>ROUND(G2490*H2490,6)</f>
      </c>
      <c r="L2490" s="38">
        <v>0</v>
      </c>
      <c s="32">
        <f>ROUND(ROUND(L2490,2)*ROUND(G2490,3),2)</f>
      </c>
      <c s="36" t="s">
        <v>350</v>
      </c>
      <c>
        <f>(M2490*21)/100</f>
      </c>
      <c t="s">
        <v>27</v>
      </c>
    </row>
    <row r="2491" spans="1:5" ht="12.75">
      <c r="A2491" s="35" t="s">
        <v>58</v>
      </c>
      <c r="E2491" s="39" t="s">
        <v>4742</v>
      </c>
    </row>
    <row r="2492" spans="1:5" ht="12.75">
      <c r="A2492" s="35" t="s">
        <v>59</v>
      </c>
      <c r="E2492" s="40" t="s">
        <v>5</v>
      </c>
    </row>
    <row r="2493" spans="1:5" ht="12.75">
      <c r="A2493" t="s">
        <v>60</v>
      </c>
      <c r="E2493" s="39" t="s">
        <v>5</v>
      </c>
    </row>
    <row r="2494" spans="1:16" ht="12.75">
      <c r="A2494" t="s">
        <v>52</v>
      </c>
      <c s="34" t="s">
        <v>3029</v>
      </c>
      <c s="34" t="s">
        <v>4743</v>
      </c>
      <c s="35" t="s">
        <v>5</v>
      </c>
      <c s="6" t="s">
        <v>4744</v>
      </c>
      <c s="36" t="s">
        <v>349</v>
      </c>
      <c s="37">
        <v>2</v>
      </c>
      <c s="36">
        <v>0</v>
      </c>
      <c s="36">
        <f>ROUND(G2494*H2494,6)</f>
      </c>
      <c r="L2494" s="38">
        <v>0</v>
      </c>
      <c s="32">
        <f>ROUND(ROUND(L2494,2)*ROUND(G2494,3),2)</f>
      </c>
      <c s="36" t="s">
        <v>350</v>
      </c>
      <c>
        <f>(M2494*21)/100</f>
      </c>
      <c t="s">
        <v>27</v>
      </c>
    </row>
    <row r="2495" spans="1:5" ht="12.75">
      <c r="A2495" s="35" t="s">
        <v>58</v>
      </c>
      <c r="E2495" s="39" t="s">
        <v>4744</v>
      </c>
    </row>
    <row r="2496" spans="1:5" ht="12.75">
      <c r="A2496" s="35" t="s">
        <v>59</v>
      </c>
      <c r="E2496" s="40" t="s">
        <v>5</v>
      </c>
    </row>
    <row r="2497" spans="1:5" ht="12.75">
      <c r="A2497" t="s">
        <v>60</v>
      </c>
      <c r="E2497" s="39" t="s">
        <v>5</v>
      </c>
    </row>
    <row r="2498" spans="1:16" ht="12.75">
      <c r="A2498" t="s">
        <v>52</v>
      </c>
      <c s="34" t="s">
        <v>3033</v>
      </c>
      <c s="34" t="s">
        <v>4745</v>
      </c>
      <c s="35" t="s">
        <v>5</v>
      </c>
      <c s="6" t="s">
        <v>4746</v>
      </c>
      <c s="36" t="s">
        <v>349</v>
      </c>
      <c s="37">
        <v>30</v>
      </c>
      <c s="36">
        <v>0</v>
      </c>
      <c s="36">
        <f>ROUND(G2498*H2498,6)</f>
      </c>
      <c r="L2498" s="38">
        <v>0</v>
      </c>
      <c s="32">
        <f>ROUND(ROUND(L2498,2)*ROUND(G2498,3),2)</f>
      </c>
      <c s="36" t="s">
        <v>350</v>
      </c>
      <c>
        <f>(M2498*21)/100</f>
      </c>
      <c t="s">
        <v>27</v>
      </c>
    </row>
    <row r="2499" spans="1:5" ht="12.75">
      <c r="A2499" s="35" t="s">
        <v>58</v>
      </c>
      <c r="E2499" s="39" t="s">
        <v>4746</v>
      </c>
    </row>
    <row r="2500" spans="1:5" ht="12.75">
      <c r="A2500" s="35" t="s">
        <v>59</v>
      </c>
      <c r="E2500" s="40" t="s">
        <v>5</v>
      </c>
    </row>
    <row r="2501" spans="1:5" ht="12.75">
      <c r="A2501" t="s">
        <v>60</v>
      </c>
      <c r="E2501" s="39" t="s">
        <v>5</v>
      </c>
    </row>
    <row r="2502" spans="1:16" ht="12.75">
      <c r="A2502" t="s">
        <v>52</v>
      </c>
      <c s="34" t="s">
        <v>3038</v>
      </c>
      <c s="34" t="s">
        <v>4747</v>
      </c>
      <c s="35" t="s">
        <v>5</v>
      </c>
      <c s="6" t="s">
        <v>4748</v>
      </c>
      <c s="36" t="s">
        <v>349</v>
      </c>
      <c s="37">
        <v>30</v>
      </c>
      <c s="36">
        <v>0</v>
      </c>
      <c s="36">
        <f>ROUND(G2502*H2502,6)</f>
      </c>
      <c r="L2502" s="38">
        <v>0</v>
      </c>
      <c s="32">
        <f>ROUND(ROUND(L2502,2)*ROUND(G2502,3),2)</f>
      </c>
      <c s="36" t="s">
        <v>350</v>
      </c>
      <c>
        <f>(M2502*21)/100</f>
      </c>
      <c t="s">
        <v>27</v>
      </c>
    </row>
    <row r="2503" spans="1:5" ht="12.75">
      <c r="A2503" s="35" t="s">
        <v>58</v>
      </c>
      <c r="E2503" s="39" t="s">
        <v>4748</v>
      </c>
    </row>
    <row r="2504" spans="1:5" ht="12.75">
      <c r="A2504" s="35" t="s">
        <v>59</v>
      </c>
      <c r="E2504" s="40" t="s">
        <v>5</v>
      </c>
    </row>
    <row r="2505" spans="1:5" ht="12.75">
      <c r="A2505" t="s">
        <v>60</v>
      </c>
      <c r="E2505" s="39" t="s">
        <v>5</v>
      </c>
    </row>
    <row r="2506" spans="1:16" ht="12.75">
      <c r="A2506" t="s">
        <v>52</v>
      </c>
      <c s="34" t="s">
        <v>50</v>
      </c>
      <c s="34" t="s">
        <v>4749</v>
      </c>
      <c s="35" t="s">
        <v>5</v>
      </c>
      <c s="6" t="s">
        <v>4750</v>
      </c>
      <c s="36" t="s">
        <v>349</v>
      </c>
      <c s="37">
        <v>2</v>
      </c>
      <c s="36">
        <v>0</v>
      </c>
      <c s="36">
        <f>ROUND(G2506*H2506,6)</f>
      </c>
      <c r="L2506" s="38">
        <v>0</v>
      </c>
      <c s="32">
        <f>ROUND(ROUND(L2506,2)*ROUND(G2506,3),2)</f>
      </c>
      <c s="36" t="s">
        <v>350</v>
      </c>
      <c>
        <f>(M2506*21)/100</f>
      </c>
      <c t="s">
        <v>27</v>
      </c>
    </row>
    <row r="2507" spans="1:5" ht="12.75">
      <c r="A2507" s="35" t="s">
        <v>58</v>
      </c>
      <c r="E2507" s="39" t="s">
        <v>4750</v>
      </c>
    </row>
    <row r="2508" spans="1:5" ht="12.75">
      <c r="A2508" s="35" t="s">
        <v>59</v>
      </c>
      <c r="E2508" s="40" t="s">
        <v>5</v>
      </c>
    </row>
    <row r="2509" spans="1:5" ht="12.75">
      <c r="A2509" t="s">
        <v>60</v>
      </c>
      <c r="E2509" s="39" t="s">
        <v>5</v>
      </c>
    </row>
    <row r="2510" spans="1:16" ht="12.75">
      <c r="A2510" t="s">
        <v>52</v>
      </c>
      <c s="34" t="s">
        <v>3046</v>
      </c>
      <c s="34" t="s">
        <v>4751</v>
      </c>
      <c s="35" t="s">
        <v>5</v>
      </c>
      <c s="6" t="s">
        <v>4752</v>
      </c>
      <c s="36" t="s">
        <v>349</v>
      </c>
      <c s="37">
        <v>2</v>
      </c>
      <c s="36">
        <v>0</v>
      </c>
      <c s="36">
        <f>ROUND(G2510*H2510,6)</f>
      </c>
      <c r="L2510" s="38">
        <v>0</v>
      </c>
      <c s="32">
        <f>ROUND(ROUND(L2510,2)*ROUND(G2510,3),2)</f>
      </c>
      <c s="36" t="s">
        <v>350</v>
      </c>
      <c>
        <f>(M2510*21)/100</f>
      </c>
      <c t="s">
        <v>27</v>
      </c>
    </row>
    <row r="2511" spans="1:5" ht="12.75">
      <c r="A2511" s="35" t="s">
        <v>58</v>
      </c>
      <c r="E2511" s="39" t="s">
        <v>4752</v>
      </c>
    </row>
    <row r="2512" spans="1:5" ht="12.75">
      <c r="A2512" s="35" t="s">
        <v>59</v>
      </c>
      <c r="E2512" s="40" t="s">
        <v>5</v>
      </c>
    </row>
    <row r="2513" spans="1:5" ht="12.75">
      <c r="A2513" t="s">
        <v>60</v>
      </c>
      <c r="E2513" s="39" t="s">
        <v>5</v>
      </c>
    </row>
    <row r="2514" spans="1:16" ht="12.75">
      <c r="A2514" t="s">
        <v>52</v>
      </c>
      <c s="34" t="s">
        <v>4050</v>
      </c>
      <c s="34" t="s">
        <v>4753</v>
      </c>
      <c s="35" t="s">
        <v>5</v>
      </c>
      <c s="6" t="s">
        <v>4754</v>
      </c>
      <c s="36" t="s">
        <v>349</v>
      </c>
      <c s="37">
        <v>1</v>
      </c>
      <c s="36">
        <v>0</v>
      </c>
      <c s="36">
        <f>ROUND(G2514*H2514,6)</f>
      </c>
      <c r="L2514" s="38">
        <v>0</v>
      </c>
      <c s="32">
        <f>ROUND(ROUND(L2514,2)*ROUND(G2514,3),2)</f>
      </c>
      <c s="36" t="s">
        <v>350</v>
      </c>
      <c>
        <f>(M2514*21)/100</f>
      </c>
      <c t="s">
        <v>27</v>
      </c>
    </row>
    <row r="2515" spans="1:5" ht="12.75">
      <c r="A2515" s="35" t="s">
        <v>58</v>
      </c>
      <c r="E2515" s="39" t="s">
        <v>4754</v>
      </c>
    </row>
    <row r="2516" spans="1:5" ht="12.75">
      <c r="A2516" s="35" t="s">
        <v>59</v>
      </c>
      <c r="E2516" s="40" t="s">
        <v>5</v>
      </c>
    </row>
    <row r="2517" spans="1:5" ht="12.75">
      <c r="A2517" t="s">
        <v>60</v>
      </c>
      <c r="E2517" s="39" t="s">
        <v>5</v>
      </c>
    </row>
    <row r="2518" spans="1:16" ht="12.75">
      <c r="A2518" t="s">
        <v>52</v>
      </c>
      <c s="34" t="s">
        <v>3829</v>
      </c>
      <c s="34" t="s">
        <v>4755</v>
      </c>
      <c s="35" t="s">
        <v>5</v>
      </c>
      <c s="6" t="s">
        <v>4756</v>
      </c>
      <c s="36" t="s">
        <v>85</v>
      </c>
      <c s="37">
        <v>1</v>
      </c>
      <c s="36">
        <v>0</v>
      </c>
      <c s="36">
        <f>ROUND(G2518*H2518,6)</f>
      </c>
      <c r="L2518" s="38">
        <v>0</v>
      </c>
      <c s="32">
        <f>ROUND(ROUND(L2518,2)*ROUND(G2518,3),2)</f>
      </c>
      <c s="36" t="s">
        <v>350</v>
      </c>
      <c>
        <f>(M2518*21)/100</f>
      </c>
      <c t="s">
        <v>27</v>
      </c>
    </row>
    <row r="2519" spans="1:5" ht="12.75">
      <c r="A2519" s="35" t="s">
        <v>58</v>
      </c>
      <c r="E2519" s="39" t="s">
        <v>4756</v>
      </c>
    </row>
    <row r="2520" spans="1:5" ht="12.75">
      <c r="A2520" s="35" t="s">
        <v>59</v>
      </c>
      <c r="E2520" s="40" t="s">
        <v>5</v>
      </c>
    </row>
    <row r="2521" spans="1:5" ht="12.75">
      <c r="A2521" t="s">
        <v>60</v>
      </c>
      <c r="E2521" s="39" t="s">
        <v>5</v>
      </c>
    </row>
    <row r="2522" spans="1:16" ht="25.5">
      <c r="A2522" t="s">
        <v>52</v>
      </c>
      <c s="34" t="s">
        <v>3375</v>
      </c>
      <c s="34" t="s">
        <v>4757</v>
      </c>
      <c s="35" t="s">
        <v>5</v>
      </c>
      <c s="6" t="s">
        <v>4758</v>
      </c>
      <c s="36" t="s">
        <v>85</v>
      </c>
      <c s="37">
        <v>1</v>
      </c>
      <c s="36">
        <v>0</v>
      </c>
      <c s="36">
        <f>ROUND(G2522*H2522,6)</f>
      </c>
      <c r="L2522" s="38">
        <v>0</v>
      </c>
      <c s="32">
        <f>ROUND(ROUND(L2522,2)*ROUND(G2522,3),2)</f>
      </c>
      <c s="36" t="s">
        <v>350</v>
      </c>
      <c>
        <f>(M2522*21)/100</f>
      </c>
      <c t="s">
        <v>27</v>
      </c>
    </row>
    <row r="2523" spans="1:5" ht="25.5">
      <c r="A2523" s="35" t="s">
        <v>58</v>
      </c>
      <c r="E2523" s="39" t="s">
        <v>4758</v>
      </c>
    </row>
    <row r="2524" spans="1:5" ht="12.75">
      <c r="A2524" s="35" t="s">
        <v>59</v>
      </c>
      <c r="E2524" s="40" t="s">
        <v>5</v>
      </c>
    </row>
    <row r="2525" spans="1:5" ht="12.75">
      <c r="A2525" t="s">
        <v>60</v>
      </c>
      <c r="E2525" s="39" t="s">
        <v>5</v>
      </c>
    </row>
    <row r="2526" spans="1:16" ht="12.75">
      <c r="A2526" t="s">
        <v>52</v>
      </c>
      <c s="34" t="s">
        <v>3921</v>
      </c>
      <c s="34" t="s">
        <v>4759</v>
      </c>
      <c s="35" t="s">
        <v>5</v>
      </c>
      <c s="6" t="s">
        <v>4760</v>
      </c>
      <c s="36" t="s">
        <v>85</v>
      </c>
      <c s="37">
        <v>15</v>
      </c>
      <c s="36">
        <v>0</v>
      </c>
      <c s="36">
        <f>ROUND(G2526*H2526,6)</f>
      </c>
      <c r="L2526" s="38">
        <v>0</v>
      </c>
      <c s="32">
        <f>ROUND(ROUND(L2526,2)*ROUND(G2526,3),2)</f>
      </c>
      <c s="36" t="s">
        <v>350</v>
      </c>
      <c>
        <f>(M2526*21)/100</f>
      </c>
      <c t="s">
        <v>27</v>
      </c>
    </row>
    <row r="2527" spans="1:5" ht="12.75">
      <c r="A2527" s="35" t="s">
        <v>58</v>
      </c>
      <c r="E2527" s="39" t="s">
        <v>4760</v>
      </c>
    </row>
    <row r="2528" spans="1:5" ht="12.75">
      <c r="A2528" s="35" t="s">
        <v>59</v>
      </c>
      <c r="E2528" s="40" t="s">
        <v>5</v>
      </c>
    </row>
    <row r="2529" spans="1:5" ht="12.75">
      <c r="A2529" t="s">
        <v>60</v>
      </c>
      <c r="E2529" s="39" t="s">
        <v>5</v>
      </c>
    </row>
    <row r="2530" spans="1:16" ht="12.75">
      <c r="A2530" t="s">
        <v>52</v>
      </c>
      <c s="34" t="s">
        <v>3240</v>
      </c>
      <c s="34" t="s">
        <v>4761</v>
      </c>
      <c s="35" t="s">
        <v>5</v>
      </c>
      <c s="6" t="s">
        <v>4762</v>
      </c>
      <c s="36" t="s">
        <v>349</v>
      </c>
      <c s="37">
        <v>1</v>
      </c>
      <c s="36">
        <v>0</v>
      </c>
      <c s="36">
        <f>ROUND(G2530*H2530,6)</f>
      </c>
      <c r="L2530" s="38">
        <v>0</v>
      </c>
      <c s="32">
        <f>ROUND(ROUND(L2530,2)*ROUND(G2530,3),2)</f>
      </c>
      <c s="36" t="s">
        <v>350</v>
      </c>
      <c>
        <f>(M2530*21)/100</f>
      </c>
      <c t="s">
        <v>27</v>
      </c>
    </row>
    <row r="2531" spans="1:5" ht="12.75">
      <c r="A2531" s="35" t="s">
        <v>58</v>
      </c>
      <c r="E2531" s="39" t="s">
        <v>4762</v>
      </c>
    </row>
    <row r="2532" spans="1:5" ht="12.75">
      <c r="A2532" s="35" t="s">
        <v>59</v>
      </c>
      <c r="E2532" s="40" t="s">
        <v>5</v>
      </c>
    </row>
    <row r="2533" spans="1:5" ht="12.75">
      <c r="A2533" t="s">
        <v>60</v>
      </c>
      <c r="E2533" s="39" t="s">
        <v>5</v>
      </c>
    </row>
    <row r="2534" spans="1:16" ht="25.5">
      <c r="A2534" t="s">
        <v>52</v>
      </c>
      <c s="34" t="s">
        <v>3244</v>
      </c>
      <c s="34" t="s">
        <v>4763</v>
      </c>
      <c s="35" t="s">
        <v>5</v>
      </c>
      <c s="6" t="s">
        <v>4764</v>
      </c>
      <c s="36" t="s">
        <v>573</v>
      </c>
      <c s="37">
        <v>2</v>
      </c>
      <c s="36">
        <v>0</v>
      </c>
      <c s="36">
        <f>ROUND(G2534*H2534,6)</f>
      </c>
      <c r="L2534" s="38">
        <v>0</v>
      </c>
      <c s="32">
        <f>ROUND(ROUND(L2534,2)*ROUND(G2534,3),2)</f>
      </c>
      <c s="36" t="s">
        <v>350</v>
      </c>
      <c>
        <f>(M2534*21)/100</f>
      </c>
      <c t="s">
        <v>27</v>
      </c>
    </row>
    <row r="2535" spans="1:5" ht="25.5">
      <c r="A2535" s="35" t="s">
        <v>58</v>
      </c>
      <c r="E2535" s="39" t="s">
        <v>4764</v>
      </c>
    </row>
    <row r="2536" spans="1:5" ht="12.75">
      <c r="A2536" s="35" t="s">
        <v>59</v>
      </c>
      <c r="E2536" s="40" t="s">
        <v>5</v>
      </c>
    </row>
    <row r="2537" spans="1:5" ht="12.75">
      <c r="A2537" t="s">
        <v>60</v>
      </c>
      <c r="E2537" s="39" t="s">
        <v>5</v>
      </c>
    </row>
    <row r="2538" spans="1:16" ht="12.75">
      <c r="A2538" t="s">
        <v>52</v>
      </c>
      <c s="34" t="s">
        <v>3248</v>
      </c>
      <c s="34" t="s">
        <v>4765</v>
      </c>
      <c s="35" t="s">
        <v>5</v>
      </c>
      <c s="6" t="s">
        <v>4766</v>
      </c>
      <c s="36" t="s">
        <v>349</v>
      </c>
      <c s="37">
        <v>2</v>
      </c>
      <c s="36">
        <v>0</v>
      </c>
      <c s="36">
        <f>ROUND(G2538*H2538,6)</f>
      </c>
      <c r="L2538" s="38">
        <v>0</v>
      </c>
      <c s="32">
        <f>ROUND(ROUND(L2538,2)*ROUND(G2538,3),2)</f>
      </c>
      <c s="36" t="s">
        <v>350</v>
      </c>
      <c>
        <f>(M2538*21)/100</f>
      </c>
      <c t="s">
        <v>27</v>
      </c>
    </row>
    <row r="2539" spans="1:5" ht="12.75">
      <c r="A2539" s="35" t="s">
        <v>58</v>
      </c>
      <c r="E2539" s="39" t="s">
        <v>4766</v>
      </c>
    </row>
    <row r="2540" spans="1:5" ht="12.75">
      <c r="A2540" s="35" t="s">
        <v>59</v>
      </c>
      <c r="E2540" s="40" t="s">
        <v>5</v>
      </c>
    </row>
    <row r="2541" spans="1:5" ht="12.75">
      <c r="A2541" t="s">
        <v>60</v>
      </c>
      <c r="E2541" s="39" t="s">
        <v>5</v>
      </c>
    </row>
    <row r="2542" spans="1:16" ht="12.75">
      <c r="A2542" t="s">
        <v>52</v>
      </c>
      <c s="34" t="s">
        <v>3249</v>
      </c>
      <c s="34" t="s">
        <v>4767</v>
      </c>
      <c s="35" t="s">
        <v>5</v>
      </c>
      <c s="6" t="s">
        <v>4768</v>
      </c>
      <c s="36" t="s">
        <v>349</v>
      </c>
      <c s="37">
        <v>5</v>
      </c>
      <c s="36">
        <v>0</v>
      </c>
      <c s="36">
        <f>ROUND(G2542*H2542,6)</f>
      </c>
      <c r="L2542" s="38">
        <v>0</v>
      </c>
      <c s="32">
        <f>ROUND(ROUND(L2542,2)*ROUND(G2542,3),2)</f>
      </c>
      <c s="36" t="s">
        <v>350</v>
      </c>
      <c>
        <f>(M2542*21)/100</f>
      </c>
      <c t="s">
        <v>27</v>
      </c>
    </row>
    <row r="2543" spans="1:5" ht="12.75">
      <c r="A2543" s="35" t="s">
        <v>58</v>
      </c>
      <c r="E2543" s="39" t="s">
        <v>4768</v>
      </c>
    </row>
    <row r="2544" spans="1:5" ht="12.75">
      <c r="A2544" s="35" t="s">
        <v>59</v>
      </c>
      <c r="E2544" s="40" t="s">
        <v>5</v>
      </c>
    </row>
    <row r="2545" spans="1:5" ht="12.75">
      <c r="A2545" t="s">
        <v>60</v>
      </c>
      <c r="E2545" s="39" t="s">
        <v>5</v>
      </c>
    </row>
    <row r="2546" spans="1:16" ht="12.75">
      <c r="A2546" t="s">
        <v>52</v>
      </c>
      <c s="34" t="s">
        <v>3195</v>
      </c>
      <c s="34" t="s">
        <v>4769</v>
      </c>
      <c s="35" t="s">
        <v>5</v>
      </c>
      <c s="6" t="s">
        <v>4770</v>
      </c>
      <c s="36" t="s">
        <v>349</v>
      </c>
      <c s="37">
        <v>3</v>
      </c>
      <c s="36">
        <v>0</v>
      </c>
      <c s="36">
        <f>ROUND(G2546*H2546,6)</f>
      </c>
      <c r="L2546" s="38">
        <v>0</v>
      </c>
      <c s="32">
        <f>ROUND(ROUND(L2546,2)*ROUND(G2546,3),2)</f>
      </c>
      <c s="36" t="s">
        <v>350</v>
      </c>
      <c>
        <f>(M2546*21)/100</f>
      </c>
      <c t="s">
        <v>27</v>
      </c>
    </row>
    <row r="2547" spans="1:5" ht="12.75">
      <c r="A2547" s="35" t="s">
        <v>58</v>
      </c>
      <c r="E2547" s="39" t="s">
        <v>4770</v>
      </c>
    </row>
    <row r="2548" spans="1:5" ht="12.75">
      <c r="A2548" s="35" t="s">
        <v>59</v>
      </c>
      <c r="E2548" s="40" t="s">
        <v>5</v>
      </c>
    </row>
    <row r="2549" spans="1:5" ht="12.75">
      <c r="A2549" t="s">
        <v>60</v>
      </c>
      <c r="E2549" s="39" t="s">
        <v>5</v>
      </c>
    </row>
    <row r="2550" spans="1:13" ht="12.75">
      <c r="A2550" t="s">
        <v>49</v>
      </c>
      <c r="C2550" s="31" t="s">
        <v>4771</v>
      </c>
      <c r="E2550" s="33" t="s">
        <v>4772</v>
      </c>
      <c r="J2550" s="32">
        <f>0</f>
      </c>
      <c s="32">
        <f>0</f>
      </c>
      <c s="32">
        <f>0+L2551+L2555+L2559+L2563+L2567+L2571+L2575+L2579+L2583+L2587+L2591+L2595+L2599+L2603+L2607+L2611+L2615+L2619+L2623+L2627+L2631+L2635+L2639+L2643+L2647</f>
      </c>
      <c s="32">
        <f>0+M2551+M2555+M2559+M2563+M2567+M2571+M2575+M2579+M2583+M2587+M2591+M2595+M2599+M2603+M2607+M2611+M2615+M2619+M2623+M2627+M2631+M2635+M2639+M2643+M2647</f>
      </c>
    </row>
    <row r="2551" spans="1:16" ht="25.5">
      <c r="A2551" t="s">
        <v>52</v>
      </c>
      <c s="34" t="s">
        <v>134</v>
      </c>
      <c s="34" t="s">
        <v>4773</v>
      </c>
      <c s="35" t="s">
        <v>5</v>
      </c>
      <c s="6" t="s">
        <v>4774</v>
      </c>
      <c s="36" t="s">
        <v>85</v>
      </c>
      <c s="37">
        <v>1</v>
      </c>
      <c s="36">
        <v>0.01435</v>
      </c>
      <c s="36">
        <f>ROUND(G2551*H2551,6)</f>
      </c>
      <c r="L2551" s="38">
        <v>0</v>
      </c>
      <c s="32">
        <f>ROUND(ROUND(L2551,2)*ROUND(G2551,3),2)</f>
      </c>
      <c s="36" t="s">
        <v>350</v>
      </c>
      <c>
        <f>(M2551*21)/100</f>
      </c>
      <c t="s">
        <v>27</v>
      </c>
    </row>
    <row r="2552" spans="1:5" ht="25.5">
      <c r="A2552" s="35" t="s">
        <v>58</v>
      </c>
      <c r="E2552" s="39" t="s">
        <v>4774</v>
      </c>
    </row>
    <row r="2553" spans="1:5" ht="12.75">
      <c r="A2553" s="35" t="s">
        <v>59</v>
      </c>
      <c r="E2553" s="40" t="s">
        <v>5</v>
      </c>
    </row>
    <row r="2554" spans="1:5" ht="12.75">
      <c r="A2554" t="s">
        <v>60</v>
      </c>
      <c r="E2554" s="39" t="s">
        <v>5</v>
      </c>
    </row>
    <row r="2555" spans="1:16" ht="25.5">
      <c r="A2555" t="s">
        <v>52</v>
      </c>
      <c s="34" t="s">
        <v>138</v>
      </c>
      <c s="34" t="s">
        <v>4775</v>
      </c>
      <c s="35" t="s">
        <v>5</v>
      </c>
      <c s="6" t="s">
        <v>4776</v>
      </c>
      <c s="36" t="s">
        <v>85</v>
      </c>
      <c s="37">
        <v>3</v>
      </c>
      <c s="36">
        <v>0.02009</v>
      </c>
      <c s="36">
        <f>ROUND(G2555*H2555,6)</f>
      </c>
      <c r="L2555" s="38">
        <v>0</v>
      </c>
      <c s="32">
        <f>ROUND(ROUND(L2555,2)*ROUND(G2555,3),2)</f>
      </c>
      <c s="36" t="s">
        <v>350</v>
      </c>
      <c>
        <f>(M2555*21)/100</f>
      </c>
      <c t="s">
        <v>27</v>
      </c>
    </row>
    <row r="2556" spans="1:5" ht="25.5">
      <c r="A2556" s="35" t="s">
        <v>58</v>
      </c>
      <c r="E2556" s="39" t="s">
        <v>4776</v>
      </c>
    </row>
    <row r="2557" spans="1:5" ht="12.75">
      <c r="A2557" s="35" t="s">
        <v>59</v>
      </c>
      <c r="E2557" s="40" t="s">
        <v>5</v>
      </c>
    </row>
    <row r="2558" spans="1:5" ht="12.75">
      <c r="A2558" t="s">
        <v>60</v>
      </c>
      <c r="E2558" s="39" t="s">
        <v>5</v>
      </c>
    </row>
    <row r="2559" spans="1:16" ht="25.5">
      <c r="A2559" t="s">
        <v>52</v>
      </c>
      <c s="34" t="s">
        <v>143</v>
      </c>
      <c s="34" t="s">
        <v>4777</v>
      </c>
      <c s="35" t="s">
        <v>5</v>
      </c>
      <c s="6" t="s">
        <v>4778</v>
      </c>
      <c s="36" t="s">
        <v>85</v>
      </c>
      <c s="37">
        <v>1</v>
      </c>
      <c s="36">
        <v>0.0287</v>
      </c>
      <c s="36">
        <f>ROUND(G2559*H2559,6)</f>
      </c>
      <c r="L2559" s="38">
        <v>0</v>
      </c>
      <c s="32">
        <f>ROUND(ROUND(L2559,2)*ROUND(G2559,3),2)</f>
      </c>
      <c s="36" t="s">
        <v>350</v>
      </c>
      <c>
        <f>(M2559*21)/100</f>
      </c>
      <c t="s">
        <v>27</v>
      </c>
    </row>
    <row r="2560" spans="1:5" ht="25.5">
      <c r="A2560" s="35" t="s">
        <v>58</v>
      </c>
      <c r="E2560" s="39" t="s">
        <v>4778</v>
      </c>
    </row>
    <row r="2561" spans="1:5" ht="12.75">
      <c r="A2561" s="35" t="s">
        <v>59</v>
      </c>
      <c r="E2561" s="40" t="s">
        <v>5</v>
      </c>
    </row>
    <row r="2562" spans="1:5" ht="12.75">
      <c r="A2562" t="s">
        <v>60</v>
      </c>
      <c r="E2562" s="39" t="s">
        <v>5</v>
      </c>
    </row>
    <row r="2563" spans="1:16" ht="25.5">
      <c r="A2563" t="s">
        <v>52</v>
      </c>
      <c s="34" t="s">
        <v>147</v>
      </c>
      <c s="34" t="s">
        <v>4779</v>
      </c>
      <c s="35" t="s">
        <v>5</v>
      </c>
      <c s="6" t="s">
        <v>4780</v>
      </c>
      <c s="36" t="s">
        <v>85</v>
      </c>
      <c s="37">
        <v>1</v>
      </c>
      <c s="36">
        <v>0.0163</v>
      </c>
      <c s="36">
        <f>ROUND(G2563*H2563,6)</f>
      </c>
      <c r="L2563" s="38">
        <v>0</v>
      </c>
      <c s="32">
        <f>ROUND(ROUND(L2563,2)*ROUND(G2563,3),2)</f>
      </c>
      <c s="36" t="s">
        <v>350</v>
      </c>
      <c>
        <f>(M2563*21)/100</f>
      </c>
      <c t="s">
        <v>27</v>
      </c>
    </row>
    <row r="2564" spans="1:5" ht="25.5">
      <c r="A2564" s="35" t="s">
        <v>58</v>
      </c>
      <c r="E2564" s="39" t="s">
        <v>4780</v>
      </c>
    </row>
    <row r="2565" spans="1:5" ht="12.75">
      <c r="A2565" s="35" t="s">
        <v>59</v>
      </c>
      <c r="E2565" s="40" t="s">
        <v>5</v>
      </c>
    </row>
    <row r="2566" spans="1:5" ht="12.75">
      <c r="A2566" t="s">
        <v>60</v>
      </c>
      <c r="E2566" s="39" t="s">
        <v>5</v>
      </c>
    </row>
    <row r="2567" spans="1:16" ht="25.5">
      <c r="A2567" t="s">
        <v>52</v>
      </c>
      <c s="34" t="s">
        <v>151</v>
      </c>
      <c s="34" t="s">
        <v>4781</v>
      </c>
      <c s="35" t="s">
        <v>5</v>
      </c>
      <c s="6" t="s">
        <v>4782</v>
      </c>
      <c s="36" t="s">
        <v>85</v>
      </c>
      <c s="37">
        <v>2</v>
      </c>
      <c s="36">
        <v>0.02282</v>
      </c>
      <c s="36">
        <f>ROUND(G2567*H2567,6)</f>
      </c>
      <c r="L2567" s="38">
        <v>0</v>
      </c>
      <c s="32">
        <f>ROUND(ROUND(L2567,2)*ROUND(G2567,3),2)</f>
      </c>
      <c s="36" t="s">
        <v>350</v>
      </c>
      <c>
        <f>(M2567*21)/100</f>
      </c>
      <c t="s">
        <v>27</v>
      </c>
    </row>
    <row r="2568" spans="1:5" ht="25.5">
      <c r="A2568" s="35" t="s">
        <v>58</v>
      </c>
      <c r="E2568" s="39" t="s">
        <v>4782</v>
      </c>
    </row>
    <row r="2569" spans="1:5" ht="12.75">
      <c r="A2569" s="35" t="s">
        <v>59</v>
      </c>
      <c r="E2569" s="40" t="s">
        <v>5</v>
      </c>
    </row>
    <row r="2570" spans="1:5" ht="12.75">
      <c r="A2570" t="s">
        <v>60</v>
      </c>
      <c r="E2570" s="39" t="s">
        <v>5</v>
      </c>
    </row>
    <row r="2571" spans="1:16" ht="25.5">
      <c r="A2571" t="s">
        <v>52</v>
      </c>
      <c s="34" t="s">
        <v>155</v>
      </c>
      <c s="34" t="s">
        <v>4783</v>
      </c>
      <c s="35" t="s">
        <v>5</v>
      </c>
      <c s="6" t="s">
        <v>4784</v>
      </c>
      <c s="36" t="s">
        <v>85</v>
      </c>
      <c s="37">
        <v>4</v>
      </c>
      <c s="36">
        <v>0.02934</v>
      </c>
      <c s="36">
        <f>ROUND(G2571*H2571,6)</f>
      </c>
      <c r="L2571" s="38">
        <v>0</v>
      </c>
      <c s="32">
        <f>ROUND(ROUND(L2571,2)*ROUND(G2571,3),2)</f>
      </c>
      <c s="36" t="s">
        <v>350</v>
      </c>
      <c>
        <f>(M2571*21)/100</f>
      </c>
      <c t="s">
        <v>27</v>
      </c>
    </row>
    <row r="2572" spans="1:5" ht="25.5">
      <c r="A2572" s="35" t="s">
        <v>58</v>
      </c>
      <c r="E2572" s="39" t="s">
        <v>4784</v>
      </c>
    </row>
    <row r="2573" spans="1:5" ht="12.75">
      <c r="A2573" s="35" t="s">
        <v>59</v>
      </c>
      <c r="E2573" s="40" t="s">
        <v>5</v>
      </c>
    </row>
    <row r="2574" spans="1:5" ht="12.75">
      <c r="A2574" t="s">
        <v>60</v>
      </c>
      <c r="E2574" s="39" t="s">
        <v>5</v>
      </c>
    </row>
    <row r="2575" spans="1:16" ht="25.5">
      <c r="A2575" t="s">
        <v>52</v>
      </c>
      <c s="34" t="s">
        <v>77</v>
      </c>
      <c s="34" t="s">
        <v>4785</v>
      </c>
      <c s="35" t="s">
        <v>5</v>
      </c>
      <c s="6" t="s">
        <v>4786</v>
      </c>
      <c s="36" t="s">
        <v>85</v>
      </c>
      <c s="37">
        <v>2</v>
      </c>
      <c s="36">
        <v>0.03912</v>
      </c>
      <c s="36">
        <f>ROUND(G2575*H2575,6)</f>
      </c>
      <c r="L2575" s="38">
        <v>0</v>
      </c>
      <c s="32">
        <f>ROUND(ROUND(L2575,2)*ROUND(G2575,3),2)</f>
      </c>
      <c s="36" t="s">
        <v>350</v>
      </c>
      <c>
        <f>(M2575*21)/100</f>
      </c>
      <c t="s">
        <v>27</v>
      </c>
    </row>
    <row r="2576" spans="1:5" ht="25.5">
      <c r="A2576" s="35" t="s">
        <v>58</v>
      </c>
      <c r="E2576" s="39" t="s">
        <v>4786</v>
      </c>
    </row>
    <row r="2577" spans="1:5" ht="12.75">
      <c r="A2577" s="35" t="s">
        <v>59</v>
      </c>
      <c r="E2577" s="40" t="s">
        <v>5</v>
      </c>
    </row>
    <row r="2578" spans="1:5" ht="12.75">
      <c r="A2578" t="s">
        <v>60</v>
      </c>
      <c r="E2578" s="39" t="s">
        <v>5</v>
      </c>
    </row>
    <row r="2579" spans="1:16" ht="25.5">
      <c r="A2579" t="s">
        <v>52</v>
      </c>
      <c s="34" t="s">
        <v>82</v>
      </c>
      <c s="34" t="s">
        <v>4787</v>
      </c>
      <c s="35" t="s">
        <v>5</v>
      </c>
      <c s="6" t="s">
        <v>4788</v>
      </c>
      <c s="36" t="s">
        <v>85</v>
      </c>
      <c s="37">
        <v>1</v>
      </c>
      <c s="36">
        <v>0.04564</v>
      </c>
      <c s="36">
        <f>ROUND(G2579*H2579,6)</f>
      </c>
      <c r="L2579" s="38">
        <v>0</v>
      </c>
      <c s="32">
        <f>ROUND(ROUND(L2579,2)*ROUND(G2579,3),2)</f>
      </c>
      <c s="36" t="s">
        <v>350</v>
      </c>
      <c>
        <f>(M2579*21)/100</f>
      </c>
      <c t="s">
        <v>27</v>
      </c>
    </row>
    <row r="2580" spans="1:5" ht="25.5">
      <c r="A2580" s="35" t="s">
        <v>58</v>
      </c>
      <c r="E2580" s="39" t="s">
        <v>4788</v>
      </c>
    </row>
    <row r="2581" spans="1:5" ht="12.75">
      <c r="A2581" s="35" t="s">
        <v>59</v>
      </c>
      <c r="E2581" s="40" t="s">
        <v>5</v>
      </c>
    </row>
    <row r="2582" spans="1:5" ht="12.75">
      <c r="A2582" t="s">
        <v>60</v>
      </c>
      <c r="E2582" s="39" t="s">
        <v>5</v>
      </c>
    </row>
    <row r="2583" spans="1:16" ht="25.5">
      <c r="A2583" t="s">
        <v>52</v>
      </c>
      <c s="34" t="s">
        <v>87</v>
      </c>
      <c s="34" t="s">
        <v>4789</v>
      </c>
      <c s="35" t="s">
        <v>5</v>
      </c>
      <c s="6" t="s">
        <v>4790</v>
      </c>
      <c s="36" t="s">
        <v>85</v>
      </c>
      <c s="37">
        <v>1</v>
      </c>
      <c s="36">
        <v>0.0112</v>
      </c>
      <c s="36">
        <f>ROUND(G2583*H2583,6)</f>
      </c>
      <c r="L2583" s="38">
        <v>0</v>
      </c>
      <c s="32">
        <f>ROUND(ROUND(L2583,2)*ROUND(G2583,3),2)</f>
      </c>
      <c s="36" t="s">
        <v>350</v>
      </c>
      <c>
        <f>(M2583*21)/100</f>
      </c>
      <c t="s">
        <v>27</v>
      </c>
    </row>
    <row r="2584" spans="1:5" ht="25.5">
      <c r="A2584" s="35" t="s">
        <v>58</v>
      </c>
      <c r="E2584" s="39" t="s">
        <v>4790</v>
      </c>
    </row>
    <row r="2585" spans="1:5" ht="12.75">
      <c r="A2585" s="35" t="s">
        <v>59</v>
      </c>
      <c r="E2585" s="40" t="s">
        <v>5</v>
      </c>
    </row>
    <row r="2586" spans="1:5" ht="12.75">
      <c r="A2586" t="s">
        <v>60</v>
      </c>
      <c r="E2586" s="39" t="s">
        <v>5</v>
      </c>
    </row>
    <row r="2587" spans="1:16" ht="25.5">
      <c r="A2587" t="s">
        <v>52</v>
      </c>
      <c s="34" t="s">
        <v>91</v>
      </c>
      <c s="34" t="s">
        <v>4791</v>
      </c>
      <c s="35" t="s">
        <v>5</v>
      </c>
      <c s="6" t="s">
        <v>4792</v>
      </c>
      <c s="36" t="s">
        <v>85</v>
      </c>
      <c s="37">
        <v>1</v>
      </c>
      <c s="36">
        <v>0.0401</v>
      </c>
      <c s="36">
        <f>ROUND(G2587*H2587,6)</f>
      </c>
      <c r="L2587" s="38">
        <v>0</v>
      </c>
      <c s="32">
        <f>ROUND(ROUND(L2587,2)*ROUND(G2587,3),2)</f>
      </c>
      <c s="36" t="s">
        <v>350</v>
      </c>
      <c>
        <f>(M2587*21)/100</f>
      </c>
      <c t="s">
        <v>27</v>
      </c>
    </row>
    <row r="2588" spans="1:5" ht="25.5">
      <c r="A2588" s="35" t="s">
        <v>58</v>
      </c>
      <c r="E2588" s="39" t="s">
        <v>4792</v>
      </c>
    </row>
    <row r="2589" spans="1:5" ht="12.75">
      <c r="A2589" s="35" t="s">
        <v>59</v>
      </c>
      <c r="E2589" s="40" t="s">
        <v>5</v>
      </c>
    </row>
    <row r="2590" spans="1:5" ht="12.75">
      <c r="A2590" t="s">
        <v>60</v>
      </c>
      <c r="E2590" s="39" t="s">
        <v>5</v>
      </c>
    </row>
    <row r="2591" spans="1:16" ht="25.5">
      <c r="A2591" t="s">
        <v>52</v>
      </c>
      <c s="34" t="s">
        <v>96</v>
      </c>
      <c s="34" t="s">
        <v>4793</v>
      </c>
      <c s="35" t="s">
        <v>5</v>
      </c>
      <c s="6" t="s">
        <v>4794</v>
      </c>
      <c s="36" t="s">
        <v>85</v>
      </c>
      <c s="37">
        <v>2</v>
      </c>
      <c s="36">
        <v>0.044</v>
      </c>
      <c s="36">
        <f>ROUND(G2591*H2591,6)</f>
      </c>
      <c r="L2591" s="38">
        <v>0</v>
      </c>
      <c s="32">
        <f>ROUND(ROUND(L2591,2)*ROUND(G2591,3),2)</f>
      </c>
      <c s="36" t="s">
        <v>350</v>
      </c>
      <c>
        <f>(M2591*21)/100</f>
      </c>
      <c t="s">
        <v>27</v>
      </c>
    </row>
    <row r="2592" spans="1:5" ht="25.5">
      <c r="A2592" s="35" t="s">
        <v>58</v>
      </c>
      <c r="E2592" s="39" t="s">
        <v>4794</v>
      </c>
    </row>
    <row r="2593" spans="1:5" ht="12.75">
      <c r="A2593" s="35" t="s">
        <v>59</v>
      </c>
      <c r="E2593" s="40" t="s">
        <v>5</v>
      </c>
    </row>
    <row r="2594" spans="1:5" ht="12.75">
      <c r="A2594" t="s">
        <v>60</v>
      </c>
      <c r="E2594" s="39" t="s">
        <v>5</v>
      </c>
    </row>
    <row r="2595" spans="1:16" ht="25.5">
      <c r="A2595" t="s">
        <v>52</v>
      </c>
      <c s="34" t="s">
        <v>181</v>
      </c>
      <c s="34" t="s">
        <v>4795</v>
      </c>
      <c s="35" t="s">
        <v>5</v>
      </c>
      <c s="6" t="s">
        <v>4796</v>
      </c>
      <c s="36" t="s">
        <v>85</v>
      </c>
      <c s="37">
        <v>1</v>
      </c>
      <c s="36">
        <v>0.06416</v>
      </c>
      <c s="36">
        <f>ROUND(G2595*H2595,6)</f>
      </c>
      <c r="L2595" s="38">
        <v>0</v>
      </c>
      <c s="32">
        <f>ROUND(ROUND(L2595,2)*ROUND(G2595,3),2)</f>
      </c>
      <c s="36" t="s">
        <v>350</v>
      </c>
      <c>
        <f>(M2595*21)/100</f>
      </c>
      <c t="s">
        <v>27</v>
      </c>
    </row>
    <row r="2596" spans="1:5" ht="25.5">
      <c r="A2596" s="35" t="s">
        <v>58</v>
      </c>
      <c r="E2596" s="39" t="s">
        <v>4796</v>
      </c>
    </row>
    <row r="2597" spans="1:5" ht="12.75">
      <c r="A2597" s="35" t="s">
        <v>59</v>
      </c>
      <c r="E2597" s="40" t="s">
        <v>5</v>
      </c>
    </row>
    <row r="2598" spans="1:5" ht="12.75">
      <c r="A2598" t="s">
        <v>60</v>
      </c>
      <c r="E2598" s="39" t="s">
        <v>5</v>
      </c>
    </row>
    <row r="2599" spans="1:16" ht="25.5">
      <c r="A2599" t="s">
        <v>52</v>
      </c>
      <c s="34" t="s">
        <v>186</v>
      </c>
      <c s="34" t="s">
        <v>4797</v>
      </c>
      <c s="35" t="s">
        <v>5</v>
      </c>
      <c s="6" t="s">
        <v>4798</v>
      </c>
      <c s="36" t="s">
        <v>85</v>
      </c>
      <c s="37">
        <v>1</v>
      </c>
      <c s="36">
        <v>0.0558</v>
      </c>
      <c s="36">
        <f>ROUND(G2599*H2599,6)</f>
      </c>
      <c r="L2599" s="38">
        <v>0</v>
      </c>
      <c s="32">
        <f>ROUND(ROUND(L2599,2)*ROUND(G2599,3),2)</f>
      </c>
      <c s="36" t="s">
        <v>350</v>
      </c>
      <c>
        <f>(M2599*21)/100</f>
      </c>
      <c t="s">
        <v>27</v>
      </c>
    </row>
    <row r="2600" spans="1:5" ht="25.5">
      <c r="A2600" s="35" t="s">
        <v>58</v>
      </c>
      <c r="E2600" s="39" t="s">
        <v>4798</v>
      </c>
    </row>
    <row r="2601" spans="1:5" ht="12.75">
      <c r="A2601" s="35" t="s">
        <v>59</v>
      </c>
      <c r="E2601" s="40" t="s">
        <v>5</v>
      </c>
    </row>
    <row r="2602" spans="1:5" ht="12.75">
      <c r="A2602" t="s">
        <v>60</v>
      </c>
      <c r="E2602" s="39" t="s">
        <v>5</v>
      </c>
    </row>
    <row r="2603" spans="1:16" ht="25.5">
      <c r="A2603" t="s">
        <v>52</v>
      </c>
      <c s="34" t="s">
        <v>189</v>
      </c>
      <c s="34" t="s">
        <v>4799</v>
      </c>
      <c s="35" t="s">
        <v>5</v>
      </c>
      <c s="6" t="s">
        <v>4800</v>
      </c>
      <c s="36" t="s">
        <v>85</v>
      </c>
      <c s="37">
        <v>3</v>
      </c>
      <c s="36">
        <v>0.06</v>
      </c>
      <c s="36">
        <f>ROUND(G2603*H2603,6)</f>
      </c>
      <c r="L2603" s="38">
        <v>0</v>
      </c>
      <c s="32">
        <f>ROUND(ROUND(L2603,2)*ROUND(G2603,3),2)</f>
      </c>
      <c s="36" t="s">
        <v>350</v>
      </c>
      <c>
        <f>(M2603*21)/100</f>
      </c>
      <c t="s">
        <v>27</v>
      </c>
    </row>
    <row r="2604" spans="1:5" ht="25.5">
      <c r="A2604" s="35" t="s">
        <v>58</v>
      </c>
      <c r="E2604" s="39" t="s">
        <v>4800</v>
      </c>
    </row>
    <row r="2605" spans="1:5" ht="12.75">
      <c r="A2605" s="35" t="s">
        <v>59</v>
      </c>
      <c r="E2605" s="40" t="s">
        <v>5</v>
      </c>
    </row>
    <row r="2606" spans="1:5" ht="12.75">
      <c r="A2606" t="s">
        <v>60</v>
      </c>
      <c r="E2606" s="39" t="s">
        <v>5</v>
      </c>
    </row>
    <row r="2607" spans="1:16" ht="25.5">
      <c r="A2607" t="s">
        <v>52</v>
      </c>
      <c s="34" t="s">
        <v>193</v>
      </c>
      <c s="34" t="s">
        <v>4801</v>
      </c>
      <c s="35" t="s">
        <v>5</v>
      </c>
      <c s="6" t="s">
        <v>4802</v>
      </c>
      <c s="36" t="s">
        <v>85</v>
      </c>
      <c s="37">
        <v>1</v>
      </c>
      <c s="36">
        <v>0.06696</v>
      </c>
      <c s="36">
        <f>ROUND(G2607*H2607,6)</f>
      </c>
      <c r="L2607" s="38">
        <v>0</v>
      </c>
      <c s="32">
        <f>ROUND(ROUND(L2607,2)*ROUND(G2607,3),2)</f>
      </c>
      <c s="36" t="s">
        <v>350</v>
      </c>
      <c>
        <f>(M2607*21)/100</f>
      </c>
      <c t="s">
        <v>27</v>
      </c>
    </row>
    <row r="2608" spans="1:5" ht="25.5">
      <c r="A2608" s="35" t="s">
        <v>58</v>
      </c>
      <c r="E2608" s="39" t="s">
        <v>4802</v>
      </c>
    </row>
    <row r="2609" spans="1:5" ht="12.75">
      <c r="A2609" s="35" t="s">
        <v>59</v>
      </c>
      <c r="E2609" s="40" t="s">
        <v>5</v>
      </c>
    </row>
    <row r="2610" spans="1:5" ht="12.75">
      <c r="A2610" t="s">
        <v>60</v>
      </c>
      <c r="E2610" s="39" t="s">
        <v>5</v>
      </c>
    </row>
    <row r="2611" spans="1:16" ht="25.5">
      <c r="A2611" t="s">
        <v>52</v>
      </c>
      <c s="34" t="s">
        <v>196</v>
      </c>
      <c s="34" t="s">
        <v>4803</v>
      </c>
      <c s="35" t="s">
        <v>5</v>
      </c>
      <c s="6" t="s">
        <v>4804</v>
      </c>
      <c s="36" t="s">
        <v>85</v>
      </c>
      <c s="37">
        <v>1</v>
      </c>
      <c s="36">
        <v>0.03975</v>
      </c>
      <c s="36">
        <f>ROUND(G2611*H2611,6)</f>
      </c>
      <c r="L2611" s="38">
        <v>0</v>
      </c>
      <c s="32">
        <f>ROUND(ROUND(L2611,2)*ROUND(G2611,3),2)</f>
      </c>
      <c s="36" t="s">
        <v>350</v>
      </c>
      <c>
        <f>(M2611*21)/100</f>
      </c>
      <c t="s">
        <v>27</v>
      </c>
    </row>
    <row r="2612" spans="1:5" ht="25.5">
      <c r="A2612" s="35" t="s">
        <v>58</v>
      </c>
      <c r="E2612" s="39" t="s">
        <v>4804</v>
      </c>
    </row>
    <row r="2613" spans="1:5" ht="12.75">
      <c r="A2613" s="35" t="s">
        <v>59</v>
      </c>
      <c r="E2613" s="40" t="s">
        <v>5</v>
      </c>
    </row>
    <row r="2614" spans="1:5" ht="12.75">
      <c r="A2614" t="s">
        <v>60</v>
      </c>
      <c r="E2614" s="39" t="s">
        <v>5</v>
      </c>
    </row>
    <row r="2615" spans="1:16" ht="12.75">
      <c r="A2615" t="s">
        <v>52</v>
      </c>
      <c s="34" t="s">
        <v>263</v>
      </c>
      <c s="34" t="s">
        <v>4805</v>
      </c>
      <c s="35" t="s">
        <v>5</v>
      </c>
      <c s="6" t="s">
        <v>4806</v>
      </c>
      <c s="36" t="s">
        <v>85</v>
      </c>
      <c s="37">
        <v>40</v>
      </c>
      <c s="36">
        <v>8E-05</v>
      </c>
      <c s="36">
        <f>ROUND(G2615*H2615,6)</f>
      </c>
      <c r="L2615" s="38">
        <v>0</v>
      </c>
      <c s="32">
        <f>ROUND(ROUND(L2615,2)*ROUND(G2615,3),2)</f>
      </c>
      <c s="36" t="s">
        <v>4630</v>
      </c>
      <c>
        <f>(M2615*21)/100</f>
      </c>
      <c t="s">
        <v>27</v>
      </c>
    </row>
    <row r="2616" spans="1:5" ht="12.75">
      <c r="A2616" s="35" t="s">
        <v>58</v>
      </c>
      <c r="E2616" s="39" t="s">
        <v>4807</v>
      </c>
    </row>
    <row r="2617" spans="1:5" ht="12.75">
      <c r="A2617" s="35" t="s">
        <v>59</v>
      </c>
      <c r="E2617" s="40" t="s">
        <v>5</v>
      </c>
    </row>
    <row r="2618" spans="1:5" ht="12.75">
      <c r="A2618" t="s">
        <v>60</v>
      </c>
      <c r="E2618" s="39" t="s">
        <v>5</v>
      </c>
    </row>
    <row r="2619" spans="1:16" ht="12.75">
      <c r="A2619" t="s">
        <v>52</v>
      </c>
      <c s="34" t="s">
        <v>267</v>
      </c>
      <c s="34" t="s">
        <v>4808</v>
      </c>
      <c s="35" t="s">
        <v>5</v>
      </c>
      <c s="6" t="s">
        <v>4809</v>
      </c>
      <c s="36" t="s">
        <v>85</v>
      </c>
      <c s="37">
        <v>5</v>
      </c>
      <c s="36">
        <v>0</v>
      </c>
      <c s="36">
        <f>ROUND(G2619*H2619,6)</f>
      </c>
      <c r="L2619" s="38">
        <v>0</v>
      </c>
      <c s="32">
        <f>ROUND(ROUND(L2619,2)*ROUND(G2619,3),2)</f>
      </c>
      <c s="36" t="s">
        <v>4630</v>
      </c>
      <c>
        <f>(M2619*21)/100</f>
      </c>
      <c t="s">
        <v>27</v>
      </c>
    </row>
    <row r="2620" spans="1:5" ht="12.75">
      <c r="A2620" s="35" t="s">
        <v>58</v>
      </c>
      <c r="E2620" s="39" t="s">
        <v>4810</v>
      </c>
    </row>
    <row r="2621" spans="1:5" ht="12.75">
      <c r="A2621" s="35" t="s">
        <v>59</v>
      </c>
      <c r="E2621" s="40" t="s">
        <v>5</v>
      </c>
    </row>
    <row r="2622" spans="1:5" ht="12.75">
      <c r="A2622" t="s">
        <v>60</v>
      </c>
      <c r="E2622" s="39" t="s">
        <v>5</v>
      </c>
    </row>
    <row r="2623" spans="1:16" ht="12.75">
      <c r="A2623" t="s">
        <v>52</v>
      </c>
      <c s="34" t="s">
        <v>271</v>
      </c>
      <c s="34" t="s">
        <v>4811</v>
      </c>
      <c s="35" t="s">
        <v>5</v>
      </c>
      <c s="6" t="s">
        <v>4812</v>
      </c>
      <c s="36" t="s">
        <v>85</v>
      </c>
      <c s="37">
        <v>11</v>
      </c>
      <c s="36">
        <v>0</v>
      </c>
      <c s="36">
        <f>ROUND(G2623*H2623,6)</f>
      </c>
      <c r="L2623" s="38">
        <v>0</v>
      </c>
      <c s="32">
        <f>ROUND(ROUND(L2623,2)*ROUND(G2623,3),2)</f>
      </c>
      <c s="36" t="s">
        <v>4630</v>
      </c>
      <c>
        <f>(M2623*21)/100</f>
      </c>
      <c t="s">
        <v>27</v>
      </c>
    </row>
    <row r="2624" spans="1:5" ht="25.5">
      <c r="A2624" s="35" t="s">
        <v>58</v>
      </c>
      <c r="E2624" s="39" t="s">
        <v>4813</v>
      </c>
    </row>
    <row r="2625" spans="1:5" ht="12.75">
      <c r="A2625" s="35" t="s">
        <v>59</v>
      </c>
      <c r="E2625" s="40" t="s">
        <v>5</v>
      </c>
    </row>
    <row r="2626" spans="1:5" ht="12.75">
      <c r="A2626" t="s">
        <v>60</v>
      </c>
      <c r="E2626" s="39" t="s">
        <v>5</v>
      </c>
    </row>
    <row r="2627" spans="1:16" ht="12.75">
      <c r="A2627" t="s">
        <v>52</v>
      </c>
      <c s="34" t="s">
        <v>275</v>
      </c>
      <c s="34" t="s">
        <v>4814</v>
      </c>
      <c s="35" t="s">
        <v>5</v>
      </c>
      <c s="6" t="s">
        <v>4815</v>
      </c>
      <c s="36" t="s">
        <v>85</v>
      </c>
      <c s="37">
        <v>13</v>
      </c>
      <c s="36">
        <v>0</v>
      </c>
      <c s="36">
        <f>ROUND(G2627*H2627,6)</f>
      </c>
      <c r="L2627" s="38">
        <v>0</v>
      </c>
      <c s="32">
        <f>ROUND(ROUND(L2627,2)*ROUND(G2627,3),2)</f>
      </c>
      <c s="36" t="s">
        <v>3291</v>
      </c>
      <c>
        <f>(M2627*21)/100</f>
      </c>
      <c t="s">
        <v>27</v>
      </c>
    </row>
    <row r="2628" spans="1:5" ht="12.75">
      <c r="A2628" s="35" t="s">
        <v>58</v>
      </c>
      <c r="E2628" s="39" t="s">
        <v>4816</v>
      </c>
    </row>
    <row r="2629" spans="1:5" ht="12.75">
      <c r="A2629" s="35" t="s">
        <v>59</v>
      </c>
      <c r="E2629" s="40" t="s">
        <v>5</v>
      </c>
    </row>
    <row r="2630" spans="1:5" ht="12.75">
      <c r="A2630" t="s">
        <v>60</v>
      </c>
      <c r="E2630" s="39" t="s">
        <v>5</v>
      </c>
    </row>
    <row r="2631" spans="1:16" ht="12.75">
      <c r="A2631" t="s">
        <v>52</v>
      </c>
      <c s="34" t="s">
        <v>279</v>
      </c>
      <c s="34" t="s">
        <v>4817</v>
      </c>
      <c s="35" t="s">
        <v>5</v>
      </c>
      <c s="6" t="s">
        <v>4818</v>
      </c>
      <c s="36" t="s">
        <v>85</v>
      </c>
      <c s="37">
        <v>1</v>
      </c>
      <c s="36">
        <v>0</v>
      </c>
      <c s="36">
        <f>ROUND(G2631*H2631,6)</f>
      </c>
      <c r="L2631" s="38">
        <v>0</v>
      </c>
      <c s="32">
        <f>ROUND(ROUND(L2631,2)*ROUND(G2631,3),2)</f>
      </c>
      <c s="36" t="s">
        <v>3291</v>
      </c>
      <c>
        <f>(M2631*21)/100</f>
      </c>
      <c t="s">
        <v>27</v>
      </c>
    </row>
    <row r="2632" spans="1:5" ht="12.75">
      <c r="A2632" s="35" t="s">
        <v>58</v>
      </c>
      <c r="E2632" s="39" t="s">
        <v>4819</v>
      </c>
    </row>
    <row r="2633" spans="1:5" ht="12.75">
      <c r="A2633" s="35" t="s">
        <v>59</v>
      </c>
      <c r="E2633" s="40" t="s">
        <v>5</v>
      </c>
    </row>
    <row r="2634" spans="1:5" ht="12.75">
      <c r="A2634" t="s">
        <v>60</v>
      </c>
      <c r="E2634" s="39" t="s">
        <v>5</v>
      </c>
    </row>
    <row r="2635" spans="1:16" ht="12.75">
      <c r="A2635" t="s">
        <v>52</v>
      </c>
      <c s="34" t="s">
        <v>283</v>
      </c>
      <c s="34" t="s">
        <v>4820</v>
      </c>
      <c s="35" t="s">
        <v>5</v>
      </c>
      <c s="6" t="s">
        <v>4821</v>
      </c>
      <c s="36" t="s">
        <v>85</v>
      </c>
      <c s="37">
        <v>3</v>
      </c>
      <c s="36">
        <v>0</v>
      </c>
      <c s="36">
        <f>ROUND(G2635*H2635,6)</f>
      </c>
      <c r="L2635" s="38">
        <v>0</v>
      </c>
      <c s="32">
        <f>ROUND(ROUND(L2635,2)*ROUND(G2635,3),2)</f>
      </c>
      <c s="36" t="s">
        <v>4822</v>
      </c>
      <c>
        <f>(M2635*21)/100</f>
      </c>
      <c t="s">
        <v>27</v>
      </c>
    </row>
    <row r="2636" spans="1:5" ht="12.75">
      <c r="A2636" s="35" t="s">
        <v>58</v>
      </c>
      <c r="E2636" s="39" t="s">
        <v>4821</v>
      </c>
    </row>
    <row r="2637" spans="1:5" ht="12.75">
      <c r="A2637" s="35" t="s">
        <v>59</v>
      </c>
      <c r="E2637" s="40" t="s">
        <v>5</v>
      </c>
    </row>
    <row r="2638" spans="1:5" ht="12.75">
      <c r="A2638" t="s">
        <v>60</v>
      </c>
      <c r="E2638" s="39" t="s">
        <v>5</v>
      </c>
    </row>
    <row r="2639" spans="1:16" ht="12.75">
      <c r="A2639" t="s">
        <v>52</v>
      </c>
      <c s="34" t="s">
        <v>287</v>
      </c>
      <c s="34" t="s">
        <v>4823</v>
      </c>
      <c s="35" t="s">
        <v>5</v>
      </c>
      <c s="6" t="s">
        <v>4824</v>
      </c>
      <c s="36" t="s">
        <v>85</v>
      </c>
      <c s="37">
        <v>3</v>
      </c>
      <c s="36">
        <v>0</v>
      </c>
      <c s="36">
        <f>ROUND(G2639*H2639,6)</f>
      </c>
      <c r="L2639" s="38">
        <v>0</v>
      </c>
      <c s="32">
        <f>ROUND(ROUND(L2639,2)*ROUND(G2639,3),2)</f>
      </c>
      <c s="36" t="s">
        <v>4822</v>
      </c>
      <c>
        <f>(M2639*21)/100</f>
      </c>
      <c t="s">
        <v>27</v>
      </c>
    </row>
    <row r="2640" spans="1:5" ht="12.75">
      <c r="A2640" s="35" t="s">
        <v>58</v>
      </c>
      <c r="E2640" s="39" t="s">
        <v>4824</v>
      </c>
    </row>
    <row r="2641" spans="1:5" ht="12.75">
      <c r="A2641" s="35" t="s">
        <v>59</v>
      </c>
      <c r="E2641" s="40" t="s">
        <v>5</v>
      </c>
    </row>
    <row r="2642" spans="1:5" ht="12.75">
      <c r="A2642" t="s">
        <v>60</v>
      </c>
      <c r="E2642" s="39" t="s">
        <v>5</v>
      </c>
    </row>
    <row r="2643" spans="1:16" ht="12.75">
      <c r="A2643" t="s">
        <v>52</v>
      </c>
      <c s="34" t="s">
        <v>376</v>
      </c>
      <c s="34" t="s">
        <v>4825</v>
      </c>
      <c s="35" t="s">
        <v>5</v>
      </c>
      <c s="6" t="s">
        <v>4826</v>
      </c>
      <c s="36" t="s">
        <v>373</v>
      </c>
      <c s="37">
        <v>1.8</v>
      </c>
      <c s="36">
        <v>0</v>
      </c>
      <c s="36">
        <f>ROUND(G2643*H2643,6)</f>
      </c>
      <c r="L2643" s="38">
        <v>0</v>
      </c>
      <c s="32">
        <f>ROUND(ROUND(L2643,2)*ROUND(G2643,3),2)</f>
      </c>
      <c s="36" t="s">
        <v>350</v>
      </c>
      <c>
        <f>(M2643*21)/100</f>
      </c>
      <c t="s">
        <v>27</v>
      </c>
    </row>
    <row r="2644" spans="1:5" ht="12.75">
      <c r="A2644" s="35" t="s">
        <v>58</v>
      </c>
      <c r="E2644" s="39" t="s">
        <v>4826</v>
      </c>
    </row>
    <row r="2645" spans="1:5" ht="12.75">
      <c r="A2645" s="35" t="s">
        <v>59</v>
      </c>
      <c r="E2645" s="40" t="s">
        <v>5</v>
      </c>
    </row>
    <row r="2646" spans="1:5" ht="12.75">
      <c r="A2646" t="s">
        <v>60</v>
      </c>
      <c r="E2646" s="39" t="s">
        <v>5</v>
      </c>
    </row>
    <row r="2647" spans="1:16" ht="12.75">
      <c r="A2647" t="s">
        <v>52</v>
      </c>
      <c s="34" t="s">
        <v>3766</v>
      </c>
      <c s="34" t="s">
        <v>4827</v>
      </c>
      <c s="35" t="s">
        <v>5</v>
      </c>
      <c s="6" t="s">
        <v>4828</v>
      </c>
      <c s="36" t="s">
        <v>3309</v>
      </c>
      <c s="37">
        <v>1</v>
      </c>
      <c s="36">
        <v>0</v>
      </c>
      <c s="36">
        <f>ROUND(G2647*H2647,6)</f>
      </c>
      <c r="L2647" s="38">
        <v>0</v>
      </c>
      <c s="32">
        <f>ROUND(ROUND(L2647,2)*ROUND(G2647,3),2)</f>
      </c>
      <c s="36" t="s">
        <v>350</v>
      </c>
      <c>
        <f>(M2647*21)/100</f>
      </c>
      <c t="s">
        <v>27</v>
      </c>
    </row>
    <row r="2648" spans="1:5" ht="12.75">
      <c r="A2648" s="35" t="s">
        <v>58</v>
      </c>
      <c r="E2648" s="39" t="s">
        <v>4828</v>
      </c>
    </row>
    <row r="2649" spans="1:5" ht="12.75">
      <c r="A2649" s="35" t="s">
        <v>59</v>
      </c>
      <c r="E2649" s="40" t="s">
        <v>5</v>
      </c>
    </row>
    <row r="2650" spans="1:5" ht="12.75">
      <c r="A2650" t="s">
        <v>60</v>
      </c>
      <c r="E2650" s="39" t="s">
        <v>5</v>
      </c>
    </row>
    <row r="2651" spans="1:13" ht="12.75">
      <c r="A2651" t="s">
        <v>49</v>
      </c>
      <c r="C2651" s="31" t="s">
        <v>4829</v>
      </c>
      <c r="E2651" s="33" t="s">
        <v>4830</v>
      </c>
      <c r="J2651" s="32">
        <f>0</f>
      </c>
      <c s="32">
        <f>0</f>
      </c>
      <c s="32">
        <f>0+L2652+L2656+L2660+L2664+L2668+L2672+L2676+L2680+L2684+L2688+L2692+L2696+L2700+L2704+L2708+L2712+L2716+L2720+L2724+L2728+L2732+L2736+L2740+L2744+L2748+L2752+L2756+L2760+L2764+L2768+L2772+L2776+L2780+L2784+L2788+L2792+L2796+L2800+L2804+L2808+L2812</f>
      </c>
      <c s="32">
        <f>0+M2652+M2656+M2660+M2664+M2668+M2672+M2676+M2680+M2684+M2688+M2692+M2696+M2700+M2704+M2708+M2712+M2716+M2720+M2724+M2728+M2732+M2736+M2740+M2744+M2748+M2752+M2756+M2760+M2764+M2768+M2772+M2776+M2780+M2784+M2788+M2792+M2796+M2800+M2804+M2808+M2812</f>
      </c>
    </row>
    <row r="2652" spans="1:16" ht="12.75">
      <c r="A2652" t="s">
        <v>52</v>
      </c>
      <c s="34" t="s">
        <v>75</v>
      </c>
      <c s="34" t="s">
        <v>4831</v>
      </c>
      <c s="35" t="s">
        <v>5</v>
      </c>
      <c s="6" t="s">
        <v>4832</v>
      </c>
      <c s="36" t="s">
        <v>85</v>
      </c>
      <c s="37">
        <v>2</v>
      </c>
      <c s="36">
        <v>0.0025</v>
      </c>
      <c s="36">
        <f>ROUND(G2652*H2652,6)</f>
      </c>
      <c r="L2652" s="38">
        <v>0</v>
      </c>
      <c s="32">
        <f>ROUND(ROUND(L2652,2)*ROUND(G2652,3),2)</f>
      </c>
      <c s="36" t="s">
        <v>3291</v>
      </c>
      <c>
        <f>(M2652*21)/100</f>
      </c>
      <c t="s">
        <v>27</v>
      </c>
    </row>
    <row r="2653" spans="1:5" ht="12.75">
      <c r="A2653" s="35" t="s">
        <v>58</v>
      </c>
      <c r="E2653" s="39" t="s">
        <v>4832</v>
      </c>
    </row>
    <row r="2654" spans="1:5" ht="12.75">
      <c r="A2654" s="35" t="s">
        <v>59</v>
      </c>
      <c r="E2654" s="40" t="s">
        <v>5</v>
      </c>
    </row>
    <row r="2655" spans="1:5" ht="12.75">
      <c r="A2655" t="s">
        <v>60</v>
      </c>
      <c r="E2655" s="39" t="s">
        <v>5</v>
      </c>
    </row>
    <row r="2656" spans="1:16" ht="12.75">
      <c r="A2656" t="s">
        <v>52</v>
      </c>
      <c s="34" t="s">
        <v>291</v>
      </c>
      <c s="34" t="s">
        <v>4833</v>
      </c>
      <c s="35" t="s">
        <v>5</v>
      </c>
      <c s="6" t="s">
        <v>4834</v>
      </c>
      <c s="36" t="s">
        <v>85</v>
      </c>
      <c s="37">
        <v>9</v>
      </c>
      <c s="36">
        <v>0</v>
      </c>
      <c s="36">
        <f>ROUND(G2656*H2656,6)</f>
      </c>
      <c r="L2656" s="38">
        <v>0</v>
      </c>
      <c s="32">
        <f>ROUND(ROUND(L2656,2)*ROUND(G2656,3),2)</f>
      </c>
      <c s="36" t="s">
        <v>4822</v>
      </c>
      <c>
        <f>(M2656*21)/100</f>
      </c>
      <c t="s">
        <v>27</v>
      </c>
    </row>
    <row r="2657" spans="1:5" ht="12.75">
      <c r="A2657" s="35" t="s">
        <v>58</v>
      </c>
      <c r="E2657" s="39" t="s">
        <v>4834</v>
      </c>
    </row>
    <row r="2658" spans="1:5" ht="12.75">
      <c r="A2658" s="35" t="s">
        <v>59</v>
      </c>
      <c r="E2658" s="40" t="s">
        <v>5</v>
      </c>
    </row>
    <row r="2659" spans="1:5" ht="12.75">
      <c r="A2659" t="s">
        <v>60</v>
      </c>
      <c r="E2659" s="39" t="s">
        <v>5</v>
      </c>
    </row>
    <row r="2660" spans="1:16" ht="12.75">
      <c r="A2660" t="s">
        <v>52</v>
      </c>
      <c s="34" t="s">
        <v>100</v>
      </c>
      <c s="34" t="s">
        <v>4835</v>
      </c>
      <c s="35" t="s">
        <v>5</v>
      </c>
      <c s="6" t="s">
        <v>4836</v>
      </c>
      <c s="36" t="s">
        <v>85</v>
      </c>
      <c s="37">
        <v>2</v>
      </c>
      <c s="36">
        <v>0</v>
      </c>
      <c s="36">
        <f>ROUND(G2660*H2660,6)</f>
      </c>
      <c r="L2660" s="38">
        <v>0</v>
      </c>
      <c s="32">
        <f>ROUND(ROUND(L2660,2)*ROUND(G2660,3),2)</f>
      </c>
      <c s="36" t="s">
        <v>3291</v>
      </c>
      <c>
        <f>(M2660*21)/100</f>
      </c>
      <c t="s">
        <v>27</v>
      </c>
    </row>
    <row r="2661" spans="1:5" ht="25.5">
      <c r="A2661" s="35" t="s">
        <v>58</v>
      </c>
      <c r="E2661" s="39" t="s">
        <v>4837</v>
      </c>
    </row>
    <row r="2662" spans="1:5" ht="12.75">
      <c r="A2662" s="35" t="s">
        <v>59</v>
      </c>
      <c r="E2662" s="40" t="s">
        <v>5</v>
      </c>
    </row>
    <row r="2663" spans="1:5" ht="12.75">
      <c r="A2663" t="s">
        <v>60</v>
      </c>
      <c r="E2663" s="39" t="s">
        <v>5</v>
      </c>
    </row>
    <row r="2664" spans="1:16" ht="12.75">
      <c r="A2664" t="s">
        <v>52</v>
      </c>
      <c s="34" t="s">
        <v>104</v>
      </c>
      <c s="34" t="s">
        <v>4838</v>
      </c>
      <c s="35" t="s">
        <v>5</v>
      </c>
      <c s="6" t="s">
        <v>4839</v>
      </c>
      <c s="36" t="s">
        <v>85</v>
      </c>
      <c s="37">
        <v>5</v>
      </c>
      <c s="36">
        <v>0</v>
      </c>
      <c s="36">
        <f>ROUND(G2664*H2664,6)</f>
      </c>
      <c r="L2664" s="38">
        <v>0</v>
      </c>
      <c s="32">
        <f>ROUND(ROUND(L2664,2)*ROUND(G2664,3),2)</f>
      </c>
      <c s="36" t="s">
        <v>4630</v>
      </c>
      <c>
        <f>(M2664*21)/100</f>
      </c>
      <c t="s">
        <v>27</v>
      </c>
    </row>
    <row r="2665" spans="1:5" ht="25.5">
      <c r="A2665" s="35" t="s">
        <v>58</v>
      </c>
      <c r="E2665" s="39" t="s">
        <v>4840</v>
      </c>
    </row>
    <row r="2666" spans="1:5" ht="12.75">
      <c r="A2666" s="35" t="s">
        <v>59</v>
      </c>
      <c r="E2666" s="40" t="s">
        <v>5</v>
      </c>
    </row>
    <row r="2667" spans="1:5" ht="12.75">
      <c r="A2667" t="s">
        <v>60</v>
      </c>
      <c r="E2667" s="39" t="s">
        <v>5</v>
      </c>
    </row>
    <row r="2668" spans="1:16" ht="12.75">
      <c r="A2668" t="s">
        <v>52</v>
      </c>
      <c s="34" t="s">
        <v>295</v>
      </c>
      <c s="34" t="s">
        <v>4841</v>
      </c>
      <c s="35" t="s">
        <v>5</v>
      </c>
      <c s="6" t="s">
        <v>4842</v>
      </c>
      <c s="36" t="s">
        <v>85</v>
      </c>
      <c s="37">
        <v>2</v>
      </c>
      <c s="36">
        <v>0</v>
      </c>
      <c s="36">
        <f>ROUND(G2668*H2668,6)</f>
      </c>
      <c r="L2668" s="38">
        <v>0</v>
      </c>
      <c s="32">
        <f>ROUND(ROUND(L2668,2)*ROUND(G2668,3),2)</f>
      </c>
      <c s="36" t="s">
        <v>4630</v>
      </c>
      <c>
        <f>(M2668*21)/100</f>
      </c>
      <c t="s">
        <v>27</v>
      </c>
    </row>
    <row r="2669" spans="1:5" ht="25.5">
      <c r="A2669" s="35" t="s">
        <v>58</v>
      </c>
      <c r="E2669" s="39" t="s">
        <v>4843</v>
      </c>
    </row>
    <row r="2670" spans="1:5" ht="12.75">
      <c r="A2670" s="35" t="s">
        <v>59</v>
      </c>
      <c r="E2670" s="40" t="s">
        <v>5</v>
      </c>
    </row>
    <row r="2671" spans="1:5" ht="12.75">
      <c r="A2671" t="s">
        <v>60</v>
      </c>
      <c r="E2671" s="39" t="s">
        <v>5</v>
      </c>
    </row>
    <row r="2672" spans="1:16" ht="25.5">
      <c r="A2672" t="s">
        <v>52</v>
      </c>
      <c s="34" t="s">
        <v>299</v>
      </c>
      <c s="34" t="s">
        <v>4844</v>
      </c>
      <c s="35" t="s">
        <v>5</v>
      </c>
      <c s="6" t="s">
        <v>4845</v>
      </c>
      <c s="36" t="s">
        <v>85</v>
      </c>
      <c s="37">
        <v>1</v>
      </c>
      <c s="36">
        <v>0</v>
      </c>
      <c s="36">
        <f>ROUND(G2672*H2672,6)</f>
      </c>
      <c r="L2672" s="38">
        <v>0</v>
      </c>
      <c s="32">
        <f>ROUND(ROUND(L2672,2)*ROUND(G2672,3),2)</f>
      </c>
      <c s="36" t="s">
        <v>3291</v>
      </c>
      <c>
        <f>(M2672*21)/100</f>
      </c>
      <c t="s">
        <v>27</v>
      </c>
    </row>
    <row r="2673" spans="1:5" ht="12.75">
      <c r="A2673" s="35" t="s">
        <v>58</v>
      </c>
      <c r="E2673" s="39" t="s">
        <v>4846</v>
      </c>
    </row>
    <row r="2674" spans="1:5" ht="12.75">
      <c r="A2674" s="35" t="s">
        <v>59</v>
      </c>
      <c r="E2674" s="40" t="s">
        <v>5</v>
      </c>
    </row>
    <row r="2675" spans="1:5" ht="12.75">
      <c r="A2675" t="s">
        <v>60</v>
      </c>
      <c r="E2675" s="39" t="s">
        <v>5</v>
      </c>
    </row>
    <row r="2676" spans="1:16" ht="25.5">
      <c r="A2676" t="s">
        <v>52</v>
      </c>
      <c s="34" t="s">
        <v>303</v>
      </c>
      <c s="34" t="s">
        <v>4847</v>
      </c>
      <c s="35" t="s">
        <v>5</v>
      </c>
      <c s="6" t="s">
        <v>4848</v>
      </c>
      <c s="36" t="s">
        <v>85</v>
      </c>
      <c s="37">
        <v>3</v>
      </c>
      <c s="36">
        <v>0</v>
      </c>
      <c s="36">
        <f>ROUND(G2676*H2676,6)</f>
      </c>
      <c r="L2676" s="38">
        <v>0</v>
      </c>
      <c s="32">
        <f>ROUND(ROUND(L2676,2)*ROUND(G2676,3),2)</f>
      </c>
      <c s="36" t="s">
        <v>4822</v>
      </c>
      <c>
        <f>(M2676*21)/100</f>
      </c>
      <c t="s">
        <v>27</v>
      </c>
    </row>
    <row r="2677" spans="1:5" ht="38.25">
      <c r="A2677" s="35" t="s">
        <v>58</v>
      </c>
      <c r="E2677" s="39" t="s">
        <v>4849</v>
      </c>
    </row>
    <row r="2678" spans="1:5" ht="12.75">
      <c r="A2678" s="35" t="s">
        <v>59</v>
      </c>
      <c r="E2678" s="40" t="s">
        <v>5</v>
      </c>
    </row>
    <row r="2679" spans="1:5" ht="12.75">
      <c r="A2679" t="s">
        <v>60</v>
      </c>
      <c r="E2679" s="39" t="s">
        <v>5</v>
      </c>
    </row>
    <row r="2680" spans="1:16" ht="25.5">
      <c r="A2680" t="s">
        <v>52</v>
      </c>
      <c s="34" t="s">
        <v>307</v>
      </c>
      <c s="34" t="s">
        <v>4850</v>
      </c>
      <c s="35" t="s">
        <v>5</v>
      </c>
      <c s="6" t="s">
        <v>4851</v>
      </c>
      <c s="36" t="s">
        <v>85</v>
      </c>
      <c s="37">
        <v>2</v>
      </c>
      <c s="36">
        <v>0</v>
      </c>
      <c s="36">
        <f>ROUND(G2680*H2680,6)</f>
      </c>
      <c r="L2680" s="38">
        <v>0</v>
      </c>
      <c s="32">
        <f>ROUND(ROUND(L2680,2)*ROUND(G2680,3),2)</f>
      </c>
      <c s="36" t="s">
        <v>4822</v>
      </c>
      <c>
        <f>(M2680*21)/100</f>
      </c>
      <c t="s">
        <v>27</v>
      </c>
    </row>
    <row r="2681" spans="1:5" ht="38.25">
      <c r="A2681" s="35" t="s">
        <v>58</v>
      </c>
      <c r="E2681" s="39" t="s">
        <v>4852</v>
      </c>
    </row>
    <row r="2682" spans="1:5" ht="12.75">
      <c r="A2682" s="35" t="s">
        <v>59</v>
      </c>
      <c r="E2682" s="40" t="s">
        <v>5</v>
      </c>
    </row>
    <row r="2683" spans="1:5" ht="12.75">
      <c r="A2683" t="s">
        <v>60</v>
      </c>
      <c r="E2683" s="39" t="s">
        <v>5</v>
      </c>
    </row>
    <row r="2684" spans="1:16" ht="12.75">
      <c r="A2684" t="s">
        <v>52</v>
      </c>
      <c s="34" t="s">
        <v>313</v>
      </c>
      <c s="34" t="s">
        <v>4853</v>
      </c>
      <c s="35" t="s">
        <v>5</v>
      </c>
      <c s="6" t="s">
        <v>4854</v>
      </c>
      <c s="36" t="s">
        <v>85</v>
      </c>
      <c s="37">
        <v>5</v>
      </c>
      <c s="36">
        <v>0</v>
      </c>
      <c s="36">
        <f>ROUND(G2684*H2684,6)</f>
      </c>
      <c r="L2684" s="38">
        <v>0</v>
      </c>
      <c s="32">
        <f>ROUND(ROUND(L2684,2)*ROUND(G2684,3),2)</f>
      </c>
      <c s="36" t="s">
        <v>4822</v>
      </c>
      <c>
        <f>(M2684*21)/100</f>
      </c>
      <c t="s">
        <v>27</v>
      </c>
    </row>
    <row r="2685" spans="1:5" ht="12.75">
      <c r="A2685" s="35" t="s">
        <v>58</v>
      </c>
      <c r="E2685" s="39" t="s">
        <v>4854</v>
      </c>
    </row>
    <row r="2686" spans="1:5" ht="12.75">
      <c r="A2686" s="35" t="s">
        <v>59</v>
      </c>
      <c r="E2686" s="40" t="s">
        <v>5</v>
      </c>
    </row>
    <row r="2687" spans="1:5" ht="12.75">
      <c r="A2687" t="s">
        <v>60</v>
      </c>
      <c r="E2687" s="39" t="s">
        <v>5</v>
      </c>
    </row>
    <row r="2688" spans="1:16" ht="12.75">
      <c r="A2688" t="s">
        <v>52</v>
      </c>
      <c s="34" t="s">
        <v>317</v>
      </c>
      <c s="34" t="s">
        <v>4855</v>
      </c>
      <c s="35" t="s">
        <v>5</v>
      </c>
      <c s="6" t="s">
        <v>4856</v>
      </c>
      <c s="36" t="s">
        <v>80</v>
      </c>
      <c s="37">
        <v>30</v>
      </c>
      <c s="36">
        <v>0</v>
      </c>
      <c s="36">
        <f>ROUND(G2688*H2688,6)</f>
      </c>
      <c r="L2688" s="38">
        <v>0</v>
      </c>
      <c s="32">
        <f>ROUND(ROUND(L2688,2)*ROUND(G2688,3),2)</f>
      </c>
      <c s="36" t="s">
        <v>4822</v>
      </c>
      <c>
        <f>(M2688*21)/100</f>
      </c>
      <c t="s">
        <v>27</v>
      </c>
    </row>
    <row r="2689" spans="1:5" ht="12.75">
      <c r="A2689" s="35" t="s">
        <v>58</v>
      </c>
      <c r="E2689" s="39" t="s">
        <v>4856</v>
      </c>
    </row>
    <row r="2690" spans="1:5" ht="12.75">
      <c r="A2690" s="35" t="s">
        <v>59</v>
      </c>
      <c r="E2690" s="40" t="s">
        <v>5</v>
      </c>
    </row>
    <row r="2691" spans="1:5" ht="12.75">
      <c r="A2691" t="s">
        <v>60</v>
      </c>
      <c r="E2691" s="39" t="s">
        <v>5</v>
      </c>
    </row>
    <row r="2692" spans="1:16" ht="12.75">
      <c r="A2692" t="s">
        <v>52</v>
      </c>
      <c s="34" t="s">
        <v>321</v>
      </c>
      <c s="34" t="s">
        <v>4857</v>
      </c>
      <c s="35" t="s">
        <v>5</v>
      </c>
      <c s="6" t="s">
        <v>4858</v>
      </c>
      <c s="36" t="s">
        <v>80</v>
      </c>
      <c s="37">
        <v>30</v>
      </c>
      <c s="36">
        <v>0</v>
      </c>
      <c s="36">
        <f>ROUND(G2692*H2692,6)</f>
      </c>
      <c r="L2692" s="38">
        <v>0</v>
      </c>
      <c s="32">
        <f>ROUND(ROUND(L2692,2)*ROUND(G2692,3),2)</f>
      </c>
      <c s="36" t="s">
        <v>4822</v>
      </c>
      <c>
        <f>(M2692*21)/100</f>
      </c>
      <c t="s">
        <v>27</v>
      </c>
    </row>
    <row r="2693" spans="1:5" ht="12.75">
      <c r="A2693" s="35" t="s">
        <v>58</v>
      </c>
      <c r="E2693" s="39" t="s">
        <v>4858</v>
      </c>
    </row>
    <row r="2694" spans="1:5" ht="12.75">
      <c r="A2694" s="35" t="s">
        <v>59</v>
      </c>
      <c r="E2694" s="40" t="s">
        <v>5</v>
      </c>
    </row>
    <row r="2695" spans="1:5" ht="12.75">
      <c r="A2695" t="s">
        <v>60</v>
      </c>
      <c r="E2695" s="39" t="s">
        <v>5</v>
      </c>
    </row>
    <row r="2696" spans="1:16" ht="12.75">
      <c r="A2696" t="s">
        <v>52</v>
      </c>
      <c s="34" t="s">
        <v>325</v>
      </c>
      <c s="34" t="s">
        <v>4859</v>
      </c>
      <c s="35" t="s">
        <v>5</v>
      </c>
      <c s="6" t="s">
        <v>4860</v>
      </c>
      <c s="36" t="s">
        <v>85</v>
      </c>
      <c s="37">
        <v>9</v>
      </c>
      <c s="36">
        <v>0</v>
      </c>
      <c s="36">
        <f>ROUND(G2696*H2696,6)</f>
      </c>
      <c r="L2696" s="38">
        <v>0</v>
      </c>
      <c s="32">
        <f>ROUND(ROUND(L2696,2)*ROUND(G2696,3),2)</f>
      </c>
      <c s="36" t="s">
        <v>4822</v>
      </c>
      <c>
        <f>(M2696*21)/100</f>
      </c>
      <c t="s">
        <v>27</v>
      </c>
    </row>
    <row r="2697" spans="1:5" ht="12.75">
      <c r="A2697" s="35" t="s">
        <v>58</v>
      </c>
      <c r="E2697" s="39" t="s">
        <v>4860</v>
      </c>
    </row>
    <row r="2698" spans="1:5" ht="12.75">
      <c r="A2698" s="35" t="s">
        <v>59</v>
      </c>
      <c r="E2698" s="40" t="s">
        <v>5</v>
      </c>
    </row>
    <row r="2699" spans="1:5" ht="12.75">
      <c r="A2699" t="s">
        <v>60</v>
      </c>
      <c r="E2699" s="39" t="s">
        <v>5</v>
      </c>
    </row>
    <row r="2700" spans="1:16" ht="12.75">
      <c r="A2700" t="s">
        <v>52</v>
      </c>
      <c s="34" t="s">
        <v>329</v>
      </c>
      <c s="34" t="s">
        <v>4861</v>
      </c>
      <c s="35" t="s">
        <v>5</v>
      </c>
      <c s="6" t="s">
        <v>4862</v>
      </c>
      <c s="36" t="s">
        <v>85</v>
      </c>
      <c s="37">
        <v>2</v>
      </c>
      <c s="36">
        <v>0</v>
      </c>
      <c s="36">
        <f>ROUND(G2700*H2700,6)</f>
      </c>
      <c r="L2700" s="38">
        <v>0</v>
      </c>
      <c s="32">
        <f>ROUND(ROUND(L2700,2)*ROUND(G2700,3),2)</f>
      </c>
      <c s="36" t="s">
        <v>4822</v>
      </c>
      <c>
        <f>(M2700*21)/100</f>
      </c>
      <c t="s">
        <v>27</v>
      </c>
    </row>
    <row r="2701" spans="1:5" ht="38.25">
      <c r="A2701" s="35" t="s">
        <v>58</v>
      </c>
      <c r="E2701" s="39" t="s">
        <v>4863</v>
      </c>
    </row>
    <row r="2702" spans="1:5" ht="12.75">
      <c r="A2702" s="35" t="s">
        <v>59</v>
      </c>
      <c r="E2702" s="40" t="s">
        <v>5</v>
      </c>
    </row>
    <row r="2703" spans="1:5" ht="12.75">
      <c r="A2703" t="s">
        <v>60</v>
      </c>
      <c r="E2703" s="39" t="s">
        <v>5</v>
      </c>
    </row>
    <row r="2704" spans="1:16" ht="12.75">
      <c r="A2704" t="s">
        <v>52</v>
      </c>
      <c s="34" t="s">
        <v>3288</v>
      </c>
      <c s="34" t="s">
        <v>4864</v>
      </c>
      <c s="35" t="s">
        <v>5</v>
      </c>
      <c s="6" t="s">
        <v>4865</v>
      </c>
      <c s="36" t="s">
        <v>349</v>
      </c>
      <c s="37">
        <v>3</v>
      </c>
      <c s="36">
        <v>0</v>
      </c>
      <c s="36">
        <f>ROUND(G2704*H2704,6)</f>
      </c>
      <c r="L2704" s="38">
        <v>0</v>
      </c>
      <c s="32">
        <f>ROUND(ROUND(L2704,2)*ROUND(G2704,3),2)</f>
      </c>
      <c s="36" t="s">
        <v>350</v>
      </c>
      <c>
        <f>(M2704*21)/100</f>
      </c>
      <c t="s">
        <v>27</v>
      </c>
    </row>
    <row r="2705" spans="1:5" ht="12.75">
      <c r="A2705" s="35" t="s">
        <v>58</v>
      </c>
      <c r="E2705" s="39" t="s">
        <v>4865</v>
      </c>
    </row>
    <row r="2706" spans="1:5" ht="12.75">
      <c r="A2706" s="35" t="s">
        <v>59</v>
      </c>
      <c r="E2706" s="40" t="s">
        <v>5</v>
      </c>
    </row>
    <row r="2707" spans="1:5" ht="12.75">
      <c r="A2707" t="s">
        <v>60</v>
      </c>
      <c r="E2707" s="39" t="s">
        <v>5</v>
      </c>
    </row>
    <row r="2708" spans="1:16" ht="12.75">
      <c r="A2708" t="s">
        <v>52</v>
      </c>
      <c s="34" t="s">
        <v>3293</v>
      </c>
      <c s="34" t="s">
        <v>4866</v>
      </c>
      <c s="35" t="s">
        <v>5</v>
      </c>
      <c s="6" t="s">
        <v>4867</v>
      </c>
      <c s="36" t="s">
        <v>349</v>
      </c>
      <c s="37">
        <v>1</v>
      </c>
      <c s="36">
        <v>0</v>
      </c>
      <c s="36">
        <f>ROUND(G2708*H2708,6)</f>
      </c>
      <c r="L2708" s="38">
        <v>0</v>
      </c>
      <c s="32">
        <f>ROUND(ROUND(L2708,2)*ROUND(G2708,3),2)</f>
      </c>
      <c s="36" t="s">
        <v>350</v>
      </c>
      <c>
        <f>(M2708*21)/100</f>
      </c>
      <c t="s">
        <v>27</v>
      </c>
    </row>
    <row r="2709" spans="1:5" ht="12.75">
      <c r="A2709" s="35" t="s">
        <v>58</v>
      </c>
      <c r="E2709" s="39" t="s">
        <v>4867</v>
      </c>
    </row>
    <row r="2710" spans="1:5" ht="12.75">
      <c r="A2710" s="35" t="s">
        <v>59</v>
      </c>
      <c r="E2710" s="40" t="s">
        <v>5</v>
      </c>
    </row>
    <row r="2711" spans="1:5" ht="12.75">
      <c r="A2711" t="s">
        <v>60</v>
      </c>
      <c r="E2711" s="39" t="s">
        <v>5</v>
      </c>
    </row>
    <row r="2712" spans="1:16" ht="25.5">
      <c r="A2712" t="s">
        <v>52</v>
      </c>
      <c s="34" t="s">
        <v>3297</v>
      </c>
      <c s="34" t="s">
        <v>4868</v>
      </c>
      <c s="35" t="s">
        <v>5</v>
      </c>
      <c s="6" t="s">
        <v>4869</v>
      </c>
      <c s="36" t="s">
        <v>349</v>
      </c>
      <c s="37">
        <v>15</v>
      </c>
      <c s="36">
        <v>0</v>
      </c>
      <c s="36">
        <f>ROUND(G2712*H2712,6)</f>
      </c>
      <c r="L2712" s="38">
        <v>0</v>
      </c>
      <c s="32">
        <f>ROUND(ROUND(L2712,2)*ROUND(G2712,3),2)</f>
      </c>
      <c s="36" t="s">
        <v>350</v>
      </c>
      <c>
        <f>(M2712*21)/100</f>
      </c>
      <c t="s">
        <v>27</v>
      </c>
    </row>
    <row r="2713" spans="1:5" ht="25.5">
      <c r="A2713" s="35" t="s">
        <v>58</v>
      </c>
      <c r="E2713" s="39" t="s">
        <v>4869</v>
      </c>
    </row>
    <row r="2714" spans="1:5" ht="12.75">
      <c r="A2714" s="35" t="s">
        <v>59</v>
      </c>
      <c r="E2714" s="40" t="s">
        <v>5</v>
      </c>
    </row>
    <row r="2715" spans="1:5" ht="12.75">
      <c r="A2715" t="s">
        <v>60</v>
      </c>
      <c r="E2715" s="39" t="s">
        <v>5</v>
      </c>
    </row>
    <row r="2716" spans="1:16" ht="25.5">
      <c r="A2716" t="s">
        <v>52</v>
      </c>
      <c s="34" t="s">
        <v>3072</v>
      </c>
      <c s="34" t="s">
        <v>4870</v>
      </c>
      <c s="35" t="s">
        <v>5</v>
      </c>
      <c s="6" t="s">
        <v>4871</v>
      </c>
      <c s="36" t="s">
        <v>349</v>
      </c>
      <c s="37">
        <v>13</v>
      </c>
      <c s="36">
        <v>0</v>
      </c>
      <c s="36">
        <f>ROUND(G2716*H2716,6)</f>
      </c>
      <c r="L2716" s="38">
        <v>0</v>
      </c>
      <c s="32">
        <f>ROUND(ROUND(L2716,2)*ROUND(G2716,3),2)</f>
      </c>
      <c s="36" t="s">
        <v>350</v>
      </c>
      <c>
        <f>(M2716*21)/100</f>
      </c>
      <c t="s">
        <v>27</v>
      </c>
    </row>
    <row r="2717" spans="1:5" ht="25.5">
      <c r="A2717" s="35" t="s">
        <v>58</v>
      </c>
      <c r="E2717" s="39" t="s">
        <v>4871</v>
      </c>
    </row>
    <row r="2718" spans="1:5" ht="12.75">
      <c r="A2718" s="35" t="s">
        <v>59</v>
      </c>
      <c r="E2718" s="40" t="s">
        <v>5</v>
      </c>
    </row>
    <row r="2719" spans="1:5" ht="12.75">
      <c r="A2719" t="s">
        <v>60</v>
      </c>
      <c r="E2719" s="39" t="s">
        <v>5</v>
      </c>
    </row>
    <row r="2720" spans="1:16" ht="25.5">
      <c r="A2720" t="s">
        <v>52</v>
      </c>
      <c s="34" t="s">
        <v>3299</v>
      </c>
      <c s="34" t="s">
        <v>4872</v>
      </c>
      <c s="35" t="s">
        <v>5</v>
      </c>
      <c s="6" t="s">
        <v>4873</v>
      </c>
      <c s="36" t="s">
        <v>349</v>
      </c>
      <c s="37">
        <v>3</v>
      </c>
      <c s="36">
        <v>0</v>
      </c>
      <c s="36">
        <f>ROUND(G2720*H2720,6)</f>
      </c>
      <c r="L2720" s="38">
        <v>0</v>
      </c>
      <c s="32">
        <f>ROUND(ROUND(L2720,2)*ROUND(G2720,3),2)</f>
      </c>
      <c s="36" t="s">
        <v>350</v>
      </c>
      <c>
        <f>(M2720*21)/100</f>
      </c>
      <c t="s">
        <v>27</v>
      </c>
    </row>
    <row r="2721" spans="1:5" ht="25.5">
      <c r="A2721" s="35" t="s">
        <v>58</v>
      </c>
      <c r="E2721" s="39" t="s">
        <v>4873</v>
      </c>
    </row>
    <row r="2722" spans="1:5" ht="12.75">
      <c r="A2722" s="35" t="s">
        <v>59</v>
      </c>
      <c r="E2722" s="40" t="s">
        <v>5</v>
      </c>
    </row>
    <row r="2723" spans="1:5" ht="12.75">
      <c r="A2723" t="s">
        <v>60</v>
      </c>
      <c r="E2723" s="39" t="s">
        <v>5</v>
      </c>
    </row>
    <row r="2724" spans="1:16" ht="25.5">
      <c r="A2724" t="s">
        <v>52</v>
      </c>
      <c s="34" t="s">
        <v>3302</v>
      </c>
      <c s="34" t="s">
        <v>4874</v>
      </c>
      <c s="35" t="s">
        <v>5</v>
      </c>
      <c s="6" t="s">
        <v>4875</v>
      </c>
      <c s="36" t="s">
        <v>349</v>
      </c>
      <c s="37">
        <v>1</v>
      </c>
      <c s="36">
        <v>0</v>
      </c>
      <c s="36">
        <f>ROUND(G2724*H2724,6)</f>
      </c>
      <c r="L2724" s="38">
        <v>0</v>
      </c>
      <c s="32">
        <f>ROUND(ROUND(L2724,2)*ROUND(G2724,3),2)</f>
      </c>
      <c s="36" t="s">
        <v>350</v>
      </c>
      <c>
        <f>(M2724*21)/100</f>
      </c>
      <c t="s">
        <v>27</v>
      </c>
    </row>
    <row r="2725" spans="1:5" ht="25.5">
      <c r="A2725" s="35" t="s">
        <v>58</v>
      </c>
      <c r="E2725" s="39" t="s">
        <v>4875</v>
      </c>
    </row>
    <row r="2726" spans="1:5" ht="12.75">
      <c r="A2726" s="35" t="s">
        <v>59</v>
      </c>
      <c r="E2726" s="40" t="s">
        <v>5</v>
      </c>
    </row>
    <row r="2727" spans="1:5" ht="12.75">
      <c r="A2727" t="s">
        <v>60</v>
      </c>
      <c r="E2727" s="39" t="s">
        <v>5</v>
      </c>
    </row>
    <row r="2728" spans="1:16" ht="25.5">
      <c r="A2728" t="s">
        <v>52</v>
      </c>
      <c s="34" t="s">
        <v>3077</v>
      </c>
      <c s="34" t="s">
        <v>4876</v>
      </c>
      <c s="35" t="s">
        <v>5</v>
      </c>
      <c s="6" t="s">
        <v>4877</v>
      </c>
      <c s="36" t="s">
        <v>349</v>
      </c>
      <c s="37">
        <v>1</v>
      </c>
      <c s="36">
        <v>0</v>
      </c>
      <c s="36">
        <f>ROUND(G2728*H2728,6)</f>
      </c>
      <c r="L2728" s="38">
        <v>0</v>
      </c>
      <c s="32">
        <f>ROUND(ROUND(L2728,2)*ROUND(G2728,3),2)</f>
      </c>
      <c s="36" t="s">
        <v>350</v>
      </c>
      <c>
        <f>(M2728*21)/100</f>
      </c>
      <c t="s">
        <v>27</v>
      </c>
    </row>
    <row r="2729" spans="1:5" ht="25.5">
      <c r="A2729" s="35" t="s">
        <v>58</v>
      </c>
      <c r="E2729" s="39" t="s">
        <v>4877</v>
      </c>
    </row>
    <row r="2730" spans="1:5" ht="12.75">
      <c r="A2730" s="35" t="s">
        <v>59</v>
      </c>
      <c r="E2730" s="40" t="s">
        <v>5</v>
      </c>
    </row>
    <row r="2731" spans="1:5" ht="12.75">
      <c r="A2731" t="s">
        <v>60</v>
      </c>
      <c r="E2731" s="39" t="s">
        <v>5</v>
      </c>
    </row>
    <row r="2732" spans="1:16" ht="12.75">
      <c r="A2732" t="s">
        <v>52</v>
      </c>
      <c s="34" t="s">
        <v>3082</v>
      </c>
      <c s="34" t="s">
        <v>4878</v>
      </c>
      <c s="35" t="s">
        <v>5</v>
      </c>
      <c s="6" t="s">
        <v>4879</v>
      </c>
      <c s="36" t="s">
        <v>349</v>
      </c>
      <c s="37">
        <v>6</v>
      </c>
      <c s="36">
        <v>0</v>
      </c>
      <c s="36">
        <f>ROUND(G2732*H2732,6)</f>
      </c>
      <c r="L2732" s="38">
        <v>0</v>
      </c>
      <c s="32">
        <f>ROUND(ROUND(L2732,2)*ROUND(G2732,3),2)</f>
      </c>
      <c s="36" t="s">
        <v>350</v>
      </c>
      <c>
        <f>(M2732*21)/100</f>
      </c>
      <c t="s">
        <v>27</v>
      </c>
    </row>
    <row r="2733" spans="1:5" ht="12.75">
      <c r="A2733" s="35" t="s">
        <v>58</v>
      </c>
      <c r="E2733" s="39" t="s">
        <v>4879</v>
      </c>
    </row>
    <row r="2734" spans="1:5" ht="12.75">
      <c r="A2734" s="35" t="s">
        <v>59</v>
      </c>
      <c r="E2734" s="40" t="s">
        <v>5</v>
      </c>
    </row>
    <row r="2735" spans="1:5" ht="12.75">
      <c r="A2735" t="s">
        <v>60</v>
      </c>
      <c r="E2735" s="39" t="s">
        <v>5</v>
      </c>
    </row>
    <row r="2736" spans="1:16" ht="12.75">
      <c r="A2736" t="s">
        <v>52</v>
      </c>
      <c s="34" t="s">
        <v>3871</v>
      </c>
      <c s="34" t="s">
        <v>4880</v>
      </c>
      <c s="35" t="s">
        <v>5</v>
      </c>
      <c s="6" t="s">
        <v>4881</v>
      </c>
      <c s="36" t="s">
        <v>349</v>
      </c>
      <c s="37">
        <v>12</v>
      </c>
      <c s="36">
        <v>0</v>
      </c>
      <c s="36">
        <f>ROUND(G2736*H2736,6)</f>
      </c>
      <c r="L2736" s="38">
        <v>0</v>
      </c>
      <c s="32">
        <f>ROUND(ROUND(L2736,2)*ROUND(G2736,3),2)</f>
      </c>
      <c s="36" t="s">
        <v>350</v>
      </c>
      <c>
        <f>(M2736*21)/100</f>
      </c>
      <c t="s">
        <v>27</v>
      </c>
    </row>
    <row r="2737" spans="1:5" ht="12.75">
      <c r="A2737" s="35" t="s">
        <v>58</v>
      </c>
      <c r="E2737" s="39" t="s">
        <v>4881</v>
      </c>
    </row>
    <row r="2738" spans="1:5" ht="12.75">
      <c r="A2738" s="35" t="s">
        <v>59</v>
      </c>
      <c r="E2738" s="40" t="s">
        <v>5</v>
      </c>
    </row>
    <row r="2739" spans="1:5" ht="12.75">
      <c r="A2739" t="s">
        <v>60</v>
      </c>
      <c r="E2739" s="39" t="s">
        <v>5</v>
      </c>
    </row>
    <row r="2740" spans="1:16" ht="12.75">
      <c r="A2740" t="s">
        <v>52</v>
      </c>
      <c s="34" t="s">
        <v>3086</v>
      </c>
      <c s="34" t="s">
        <v>4882</v>
      </c>
      <c s="35" t="s">
        <v>5</v>
      </c>
      <c s="6" t="s">
        <v>4883</v>
      </c>
      <c s="36" t="s">
        <v>349</v>
      </c>
      <c s="37">
        <v>8</v>
      </c>
      <c s="36">
        <v>0</v>
      </c>
      <c s="36">
        <f>ROUND(G2740*H2740,6)</f>
      </c>
      <c r="L2740" s="38">
        <v>0</v>
      </c>
      <c s="32">
        <f>ROUND(ROUND(L2740,2)*ROUND(G2740,3),2)</f>
      </c>
      <c s="36" t="s">
        <v>350</v>
      </c>
      <c>
        <f>(M2740*21)/100</f>
      </c>
      <c t="s">
        <v>27</v>
      </c>
    </row>
    <row r="2741" spans="1:5" ht="12.75">
      <c r="A2741" s="35" t="s">
        <v>58</v>
      </c>
      <c r="E2741" s="39" t="s">
        <v>4883</v>
      </c>
    </row>
    <row r="2742" spans="1:5" ht="12.75">
      <c r="A2742" s="35" t="s">
        <v>59</v>
      </c>
      <c r="E2742" s="40" t="s">
        <v>5</v>
      </c>
    </row>
    <row r="2743" spans="1:5" ht="12.75">
      <c r="A2743" t="s">
        <v>60</v>
      </c>
      <c r="E2743" s="39" t="s">
        <v>5</v>
      </c>
    </row>
    <row r="2744" spans="1:16" ht="12.75">
      <c r="A2744" t="s">
        <v>52</v>
      </c>
      <c s="34" t="s">
        <v>3091</v>
      </c>
      <c s="34" t="s">
        <v>4884</v>
      </c>
      <c s="35" t="s">
        <v>5</v>
      </c>
      <c s="6" t="s">
        <v>4885</v>
      </c>
      <c s="36" t="s">
        <v>349</v>
      </c>
      <c s="37">
        <v>3</v>
      </c>
      <c s="36">
        <v>0</v>
      </c>
      <c s="36">
        <f>ROUND(G2744*H2744,6)</f>
      </c>
      <c r="L2744" s="38">
        <v>0</v>
      </c>
      <c s="32">
        <f>ROUND(ROUND(L2744,2)*ROUND(G2744,3),2)</f>
      </c>
      <c s="36" t="s">
        <v>350</v>
      </c>
      <c>
        <f>(M2744*21)/100</f>
      </c>
      <c t="s">
        <v>27</v>
      </c>
    </row>
    <row r="2745" spans="1:5" ht="12.75">
      <c r="A2745" s="35" t="s">
        <v>58</v>
      </c>
      <c r="E2745" s="39" t="s">
        <v>4885</v>
      </c>
    </row>
    <row r="2746" spans="1:5" ht="12.75">
      <c r="A2746" s="35" t="s">
        <v>59</v>
      </c>
      <c r="E2746" s="40" t="s">
        <v>5</v>
      </c>
    </row>
    <row r="2747" spans="1:5" ht="12.75">
      <c r="A2747" t="s">
        <v>60</v>
      </c>
      <c r="E2747" s="39" t="s">
        <v>5</v>
      </c>
    </row>
    <row r="2748" spans="1:16" ht="12.75">
      <c r="A2748" t="s">
        <v>52</v>
      </c>
      <c s="34" t="s">
        <v>3096</v>
      </c>
      <c s="34" t="s">
        <v>4886</v>
      </c>
      <c s="35" t="s">
        <v>5</v>
      </c>
      <c s="6" t="s">
        <v>4887</v>
      </c>
      <c s="36" t="s">
        <v>349</v>
      </c>
      <c s="37">
        <v>22</v>
      </c>
      <c s="36">
        <v>0</v>
      </c>
      <c s="36">
        <f>ROUND(G2748*H2748,6)</f>
      </c>
      <c r="L2748" s="38">
        <v>0</v>
      </c>
      <c s="32">
        <f>ROUND(ROUND(L2748,2)*ROUND(G2748,3),2)</f>
      </c>
      <c s="36" t="s">
        <v>350</v>
      </c>
      <c>
        <f>(M2748*21)/100</f>
      </c>
      <c t="s">
        <v>27</v>
      </c>
    </row>
    <row r="2749" spans="1:5" ht="12.75">
      <c r="A2749" s="35" t="s">
        <v>58</v>
      </c>
      <c r="E2749" s="39" t="s">
        <v>4887</v>
      </c>
    </row>
    <row r="2750" spans="1:5" ht="12.75">
      <c r="A2750" s="35" t="s">
        <v>59</v>
      </c>
      <c r="E2750" s="40" t="s">
        <v>5</v>
      </c>
    </row>
    <row r="2751" spans="1:5" ht="12.75">
      <c r="A2751" t="s">
        <v>60</v>
      </c>
      <c r="E2751" s="39" t="s">
        <v>5</v>
      </c>
    </row>
    <row r="2752" spans="1:16" ht="25.5">
      <c r="A2752" t="s">
        <v>52</v>
      </c>
      <c s="34" t="s">
        <v>3101</v>
      </c>
      <c s="34" t="s">
        <v>4888</v>
      </c>
      <c s="35" t="s">
        <v>5</v>
      </c>
      <c s="6" t="s">
        <v>4889</v>
      </c>
      <c s="36" t="s">
        <v>80</v>
      </c>
      <c s="37">
        <v>17</v>
      </c>
      <c s="36">
        <v>0</v>
      </c>
      <c s="36">
        <f>ROUND(G2752*H2752,6)</f>
      </c>
      <c r="L2752" s="38">
        <v>0</v>
      </c>
      <c s="32">
        <f>ROUND(ROUND(L2752,2)*ROUND(G2752,3),2)</f>
      </c>
      <c s="36" t="s">
        <v>350</v>
      </c>
      <c>
        <f>(M2752*21)/100</f>
      </c>
      <c t="s">
        <v>27</v>
      </c>
    </row>
    <row r="2753" spans="1:5" ht="25.5">
      <c r="A2753" s="35" t="s">
        <v>58</v>
      </c>
      <c r="E2753" s="39" t="s">
        <v>4889</v>
      </c>
    </row>
    <row r="2754" spans="1:5" ht="12.75">
      <c r="A2754" s="35" t="s">
        <v>59</v>
      </c>
      <c r="E2754" s="40" t="s">
        <v>5</v>
      </c>
    </row>
    <row r="2755" spans="1:5" ht="12.75">
      <c r="A2755" t="s">
        <v>60</v>
      </c>
      <c r="E2755" s="39" t="s">
        <v>5</v>
      </c>
    </row>
    <row r="2756" spans="1:16" ht="25.5">
      <c r="A2756" t="s">
        <v>52</v>
      </c>
      <c s="34" t="s">
        <v>3105</v>
      </c>
      <c s="34" t="s">
        <v>4890</v>
      </c>
      <c s="35" t="s">
        <v>5</v>
      </c>
      <c s="6" t="s">
        <v>4891</v>
      </c>
      <c s="36" t="s">
        <v>80</v>
      </c>
      <c s="37">
        <v>8</v>
      </c>
      <c s="36">
        <v>0</v>
      </c>
      <c s="36">
        <f>ROUND(G2756*H2756,6)</f>
      </c>
      <c r="L2756" s="38">
        <v>0</v>
      </c>
      <c s="32">
        <f>ROUND(ROUND(L2756,2)*ROUND(G2756,3),2)</f>
      </c>
      <c s="36" t="s">
        <v>350</v>
      </c>
      <c>
        <f>(M2756*21)/100</f>
      </c>
      <c t="s">
        <v>27</v>
      </c>
    </row>
    <row r="2757" spans="1:5" ht="25.5">
      <c r="A2757" s="35" t="s">
        <v>58</v>
      </c>
      <c r="E2757" s="39" t="s">
        <v>4891</v>
      </c>
    </row>
    <row r="2758" spans="1:5" ht="12.75">
      <c r="A2758" s="35" t="s">
        <v>59</v>
      </c>
      <c r="E2758" s="40" t="s">
        <v>5</v>
      </c>
    </row>
    <row r="2759" spans="1:5" ht="12.75">
      <c r="A2759" t="s">
        <v>60</v>
      </c>
      <c r="E2759" s="39" t="s">
        <v>5</v>
      </c>
    </row>
    <row r="2760" spans="1:16" ht="25.5">
      <c r="A2760" t="s">
        <v>52</v>
      </c>
      <c s="34" t="s">
        <v>3109</v>
      </c>
      <c s="34" t="s">
        <v>4892</v>
      </c>
      <c s="35" t="s">
        <v>5</v>
      </c>
      <c s="6" t="s">
        <v>4893</v>
      </c>
      <c s="36" t="s">
        <v>349</v>
      </c>
      <c s="37">
        <v>25</v>
      </c>
      <c s="36">
        <v>0</v>
      </c>
      <c s="36">
        <f>ROUND(G2760*H2760,6)</f>
      </c>
      <c r="L2760" s="38">
        <v>0</v>
      </c>
      <c s="32">
        <f>ROUND(ROUND(L2760,2)*ROUND(G2760,3),2)</f>
      </c>
      <c s="36" t="s">
        <v>350</v>
      </c>
      <c>
        <f>(M2760*21)/100</f>
      </c>
      <c t="s">
        <v>27</v>
      </c>
    </row>
    <row r="2761" spans="1:5" ht="25.5">
      <c r="A2761" s="35" t="s">
        <v>58</v>
      </c>
      <c r="E2761" s="39" t="s">
        <v>4893</v>
      </c>
    </row>
    <row r="2762" spans="1:5" ht="12.75">
      <c r="A2762" s="35" t="s">
        <v>59</v>
      </c>
      <c r="E2762" s="40" t="s">
        <v>5</v>
      </c>
    </row>
    <row r="2763" spans="1:5" ht="12.75">
      <c r="A2763" t="s">
        <v>60</v>
      </c>
      <c r="E2763" s="39" t="s">
        <v>5</v>
      </c>
    </row>
    <row r="2764" spans="1:16" ht="12.75">
      <c r="A2764" t="s">
        <v>52</v>
      </c>
      <c s="34" t="s">
        <v>3113</v>
      </c>
      <c s="34" t="s">
        <v>4894</v>
      </c>
      <c s="35" t="s">
        <v>5</v>
      </c>
      <c s="6" t="s">
        <v>4895</v>
      </c>
      <c s="36" t="s">
        <v>349</v>
      </c>
      <c s="37">
        <v>3</v>
      </c>
      <c s="36">
        <v>0</v>
      </c>
      <c s="36">
        <f>ROUND(G2764*H2764,6)</f>
      </c>
      <c r="L2764" s="38">
        <v>0</v>
      </c>
      <c s="32">
        <f>ROUND(ROUND(L2764,2)*ROUND(G2764,3),2)</f>
      </c>
      <c s="36" t="s">
        <v>350</v>
      </c>
      <c>
        <f>(M2764*21)/100</f>
      </c>
      <c t="s">
        <v>27</v>
      </c>
    </row>
    <row r="2765" spans="1:5" ht="12.75">
      <c r="A2765" s="35" t="s">
        <v>58</v>
      </c>
      <c r="E2765" s="39" t="s">
        <v>4895</v>
      </c>
    </row>
    <row r="2766" spans="1:5" ht="12.75">
      <c r="A2766" s="35" t="s">
        <v>59</v>
      </c>
      <c r="E2766" s="40" t="s">
        <v>5</v>
      </c>
    </row>
    <row r="2767" spans="1:5" ht="12.75">
      <c r="A2767" t="s">
        <v>60</v>
      </c>
      <c r="E2767" s="39" t="s">
        <v>5</v>
      </c>
    </row>
    <row r="2768" spans="1:16" ht="12.75">
      <c r="A2768" t="s">
        <v>52</v>
      </c>
      <c s="34" t="s">
        <v>3118</v>
      </c>
      <c s="34" t="s">
        <v>4896</v>
      </c>
      <c s="35" t="s">
        <v>5</v>
      </c>
      <c s="6" t="s">
        <v>4897</v>
      </c>
      <c s="36" t="s">
        <v>349</v>
      </c>
      <c s="37">
        <v>2</v>
      </c>
      <c s="36">
        <v>0</v>
      </c>
      <c s="36">
        <f>ROUND(G2768*H2768,6)</f>
      </c>
      <c r="L2768" s="38">
        <v>0</v>
      </c>
      <c s="32">
        <f>ROUND(ROUND(L2768,2)*ROUND(G2768,3),2)</f>
      </c>
      <c s="36" t="s">
        <v>350</v>
      </c>
      <c>
        <f>(M2768*21)/100</f>
      </c>
      <c t="s">
        <v>27</v>
      </c>
    </row>
    <row r="2769" spans="1:5" ht="12.75">
      <c r="A2769" s="35" t="s">
        <v>58</v>
      </c>
      <c r="E2769" s="39" t="s">
        <v>4897</v>
      </c>
    </row>
    <row r="2770" spans="1:5" ht="12.75">
      <c r="A2770" s="35" t="s">
        <v>59</v>
      </c>
      <c r="E2770" s="40" t="s">
        <v>5</v>
      </c>
    </row>
    <row r="2771" spans="1:5" ht="12.75">
      <c r="A2771" t="s">
        <v>60</v>
      </c>
      <c r="E2771" s="39" t="s">
        <v>5</v>
      </c>
    </row>
    <row r="2772" spans="1:16" ht="12.75">
      <c r="A2772" t="s">
        <v>52</v>
      </c>
      <c s="34" t="s">
        <v>3180</v>
      </c>
      <c s="34" t="s">
        <v>4898</v>
      </c>
      <c s="35" t="s">
        <v>5</v>
      </c>
      <c s="6" t="s">
        <v>4899</v>
      </c>
      <c s="36" t="s">
        <v>349</v>
      </c>
      <c s="37">
        <v>2</v>
      </c>
      <c s="36">
        <v>0</v>
      </c>
      <c s="36">
        <f>ROUND(G2772*H2772,6)</f>
      </c>
      <c r="L2772" s="38">
        <v>0</v>
      </c>
      <c s="32">
        <f>ROUND(ROUND(L2772,2)*ROUND(G2772,3),2)</f>
      </c>
      <c s="36" t="s">
        <v>350</v>
      </c>
      <c>
        <f>(M2772*21)/100</f>
      </c>
      <c t="s">
        <v>27</v>
      </c>
    </row>
    <row r="2773" spans="1:5" ht="12.75">
      <c r="A2773" s="35" t="s">
        <v>58</v>
      </c>
      <c r="E2773" s="39" t="s">
        <v>4899</v>
      </c>
    </row>
    <row r="2774" spans="1:5" ht="12.75">
      <c r="A2774" s="35" t="s">
        <v>59</v>
      </c>
      <c r="E2774" s="40" t="s">
        <v>5</v>
      </c>
    </row>
    <row r="2775" spans="1:5" ht="12.75">
      <c r="A2775" t="s">
        <v>60</v>
      </c>
      <c r="E2775" s="39" t="s">
        <v>5</v>
      </c>
    </row>
    <row r="2776" spans="1:16" ht="12.75">
      <c r="A2776" t="s">
        <v>52</v>
      </c>
      <c s="34" t="s">
        <v>3123</v>
      </c>
      <c s="34" t="s">
        <v>4900</v>
      </c>
      <c s="35" t="s">
        <v>5</v>
      </c>
      <c s="6" t="s">
        <v>4901</v>
      </c>
      <c s="36" t="s">
        <v>349</v>
      </c>
      <c s="37">
        <v>3</v>
      </c>
      <c s="36">
        <v>0</v>
      </c>
      <c s="36">
        <f>ROUND(G2776*H2776,6)</f>
      </c>
      <c r="L2776" s="38">
        <v>0</v>
      </c>
      <c s="32">
        <f>ROUND(ROUND(L2776,2)*ROUND(G2776,3),2)</f>
      </c>
      <c s="36" t="s">
        <v>350</v>
      </c>
      <c>
        <f>(M2776*21)/100</f>
      </c>
      <c t="s">
        <v>27</v>
      </c>
    </row>
    <row r="2777" spans="1:5" ht="12.75">
      <c r="A2777" s="35" t="s">
        <v>58</v>
      </c>
      <c r="E2777" s="39" t="s">
        <v>4901</v>
      </c>
    </row>
    <row r="2778" spans="1:5" ht="12.75">
      <c r="A2778" s="35" t="s">
        <v>59</v>
      </c>
      <c r="E2778" s="40" t="s">
        <v>5</v>
      </c>
    </row>
    <row r="2779" spans="1:5" ht="12.75">
      <c r="A2779" t="s">
        <v>60</v>
      </c>
      <c r="E2779" s="39" t="s">
        <v>5</v>
      </c>
    </row>
    <row r="2780" spans="1:16" ht="25.5">
      <c r="A2780" t="s">
        <v>52</v>
      </c>
      <c s="34" t="s">
        <v>3126</v>
      </c>
      <c s="34" t="s">
        <v>4902</v>
      </c>
      <c s="35" t="s">
        <v>5</v>
      </c>
      <c s="6" t="s">
        <v>4903</v>
      </c>
      <c s="36" t="s">
        <v>3309</v>
      </c>
      <c s="37">
        <v>1</v>
      </c>
      <c s="36">
        <v>0</v>
      </c>
      <c s="36">
        <f>ROUND(G2780*H2780,6)</f>
      </c>
      <c r="L2780" s="38">
        <v>0</v>
      </c>
      <c s="32">
        <f>ROUND(ROUND(L2780,2)*ROUND(G2780,3),2)</f>
      </c>
      <c s="36" t="s">
        <v>350</v>
      </c>
      <c>
        <f>(M2780*21)/100</f>
      </c>
      <c t="s">
        <v>27</v>
      </c>
    </row>
    <row r="2781" spans="1:5" ht="25.5">
      <c r="A2781" s="35" t="s">
        <v>58</v>
      </c>
      <c r="E2781" s="39" t="s">
        <v>4903</v>
      </c>
    </row>
    <row r="2782" spans="1:5" ht="12.75">
      <c r="A2782" s="35" t="s">
        <v>59</v>
      </c>
      <c r="E2782" s="40" t="s">
        <v>5</v>
      </c>
    </row>
    <row r="2783" spans="1:5" ht="12.75">
      <c r="A2783" t="s">
        <v>60</v>
      </c>
      <c r="E2783" s="39" t="s">
        <v>5</v>
      </c>
    </row>
    <row r="2784" spans="1:16" ht="25.5">
      <c r="A2784" t="s">
        <v>52</v>
      </c>
      <c s="34" t="s">
        <v>3131</v>
      </c>
      <c s="34" t="s">
        <v>4904</v>
      </c>
      <c s="35" t="s">
        <v>5</v>
      </c>
      <c s="6" t="s">
        <v>4905</v>
      </c>
      <c s="36" t="s">
        <v>3309</v>
      </c>
      <c s="37">
        <v>1</v>
      </c>
      <c s="36">
        <v>0</v>
      </c>
      <c s="36">
        <f>ROUND(G2784*H2784,6)</f>
      </c>
      <c r="L2784" s="38">
        <v>0</v>
      </c>
      <c s="32">
        <f>ROUND(ROUND(L2784,2)*ROUND(G2784,3),2)</f>
      </c>
      <c s="36" t="s">
        <v>350</v>
      </c>
      <c>
        <f>(M2784*21)/100</f>
      </c>
      <c t="s">
        <v>27</v>
      </c>
    </row>
    <row r="2785" spans="1:5" ht="25.5">
      <c r="A2785" s="35" t="s">
        <v>58</v>
      </c>
      <c r="E2785" s="39" t="s">
        <v>4906</v>
      </c>
    </row>
    <row r="2786" spans="1:5" ht="12.75">
      <c r="A2786" s="35" t="s">
        <v>59</v>
      </c>
      <c r="E2786" s="40" t="s">
        <v>5</v>
      </c>
    </row>
    <row r="2787" spans="1:5" ht="12.75">
      <c r="A2787" t="s">
        <v>60</v>
      </c>
      <c r="E2787" s="39" t="s">
        <v>5</v>
      </c>
    </row>
    <row r="2788" spans="1:16" ht="25.5">
      <c r="A2788" t="s">
        <v>52</v>
      </c>
      <c s="34" t="s">
        <v>3136</v>
      </c>
      <c s="34" t="s">
        <v>4907</v>
      </c>
      <c s="35" t="s">
        <v>5</v>
      </c>
      <c s="6" t="s">
        <v>4908</v>
      </c>
      <c s="36" t="s">
        <v>3309</v>
      </c>
      <c s="37">
        <v>4</v>
      </c>
      <c s="36">
        <v>0</v>
      </c>
      <c s="36">
        <f>ROUND(G2788*H2788,6)</f>
      </c>
      <c r="L2788" s="38">
        <v>0</v>
      </c>
      <c s="32">
        <f>ROUND(ROUND(L2788,2)*ROUND(G2788,3),2)</f>
      </c>
      <c s="36" t="s">
        <v>350</v>
      </c>
      <c>
        <f>(M2788*21)/100</f>
      </c>
      <c t="s">
        <v>27</v>
      </c>
    </row>
    <row r="2789" spans="1:5" ht="25.5">
      <c r="A2789" s="35" t="s">
        <v>58</v>
      </c>
      <c r="E2789" s="39" t="s">
        <v>4908</v>
      </c>
    </row>
    <row r="2790" spans="1:5" ht="12.75">
      <c r="A2790" s="35" t="s">
        <v>59</v>
      </c>
      <c r="E2790" s="40" t="s">
        <v>5</v>
      </c>
    </row>
    <row r="2791" spans="1:5" ht="12.75">
      <c r="A2791" t="s">
        <v>60</v>
      </c>
      <c r="E2791" s="39" t="s">
        <v>5</v>
      </c>
    </row>
    <row r="2792" spans="1:16" ht="25.5">
      <c r="A2792" t="s">
        <v>52</v>
      </c>
      <c s="34" t="s">
        <v>3140</v>
      </c>
      <c s="34" t="s">
        <v>4909</v>
      </c>
      <c s="35" t="s">
        <v>5</v>
      </c>
      <c s="6" t="s">
        <v>4910</v>
      </c>
      <c s="36" t="s">
        <v>3309</v>
      </c>
      <c s="37">
        <v>4</v>
      </c>
      <c s="36">
        <v>0</v>
      </c>
      <c s="36">
        <f>ROUND(G2792*H2792,6)</f>
      </c>
      <c r="L2792" s="38">
        <v>0</v>
      </c>
      <c s="32">
        <f>ROUND(ROUND(L2792,2)*ROUND(G2792,3),2)</f>
      </c>
      <c s="36" t="s">
        <v>350</v>
      </c>
      <c>
        <f>(M2792*21)/100</f>
      </c>
      <c t="s">
        <v>27</v>
      </c>
    </row>
    <row r="2793" spans="1:5" ht="25.5">
      <c r="A2793" s="35" t="s">
        <v>58</v>
      </c>
      <c r="E2793" s="39" t="s">
        <v>4910</v>
      </c>
    </row>
    <row r="2794" spans="1:5" ht="12.75">
      <c r="A2794" s="35" t="s">
        <v>59</v>
      </c>
      <c r="E2794" s="40" t="s">
        <v>5</v>
      </c>
    </row>
    <row r="2795" spans="1:5" ht="12.75">
      <c r="A2795" t="s">
        <v>60</v>
      </c>
      <c r="E2795" s="39" t="s">
        <v>5</v>
      </c>
    </row>
    <row r="2796" spans="1:16" ht="12.75">
      <c r="A2796" t="s">
        <v>52</v>
      </c>
      <c s="34" t="s">
        <v>3141</v>
      </c>
      <c s="34" t="s">
        <v>4911</v>
      </c>
      <c s="35" t="s">
        <v>5</v>
      </c>
      <c s="6" t="s">
        <v>4912</v>
      </c>
      <c s="36" t="s">
        <v>3309</v>
      </c>
      <c s="37">
        <v>2</v>
      </c>
      <c s="36">
        <v>0</v>
      </c>
      <c s="36">
        <f>ROUND(G2796*H2796,6)</f>
      </c>
      <c r="L2796" s="38">
        <v>0</v>
      </c>
      <c s="32">
        <f>ROUND(ROUND(L2796,2)*ROUND(G2796,3),2)</f>
      </c>
      <c s="36" t="s">
        <v>350</v>
      </c>
      <c>
        <f>(M2796*21)/100</f>
      </c>
      <c t="s">
        <v>27</v>
      </c>
    </row>
    <row r="2797" spans="1:5" ht="12.75">
      <c r="A2797" s="35" t="s">
        <v>58</v>
      </c>
      <c r="E2797" s="39" t="s">
        <v>4912</v>
      </c>
    </row>
    <row r="2798" spans="1:5" ht="12.75">
      <c r="A2798" s="35" t="s">
        <v>59</v>
      </c>
      <c r="E2798" s="40" t="s">
        <v>5</v>
      </c>
    </row>
    <row r="2799" spans="1:5" ht="12.75">
      <c r="A2799" t="s">
        <v>60</v>
      </c>
      <c r="E2799" s="39" t="s">
        <v>5</v>
      </c>
    </row>
    <row r="2800" spans="1:16" ht="25.5">
      <c r="A2800" t="s">
        <v>52</v>
      </c>
      <c s="34" t="s">
        <v>3165</v>
      </c>
      <c s="34" t="s">
        <v>4913</v>
      </c>
      <c s="35" t="s">
        <v>5</v>
      </c>
      <c s="6" t="s">
        <v>4914</v>
      </c>
      <c s="36" t="s">
        <v>85</v>
      </c>
      <c s="37">
        <v>2</v>
      </c>
      <c s="36">
        <v>0.015</v>
      </c>
      <c s="36">
        <f>ROUND(G2800*H2800,6)</f>
      </c>
      <c r="L2800" s="38">
        <v>0</v>
      </c>
      <c s="32">
        <f>ROUND(ROUND(L2800,2)*ROUND(G2800,3),2)</f>
      </c>
      <c s="36" t="s">
        <v>350</v>
      </c>
      <c>
        <f>(M2800*21)/100</f>
      </c>
      <c t="s">
        <v>27</v>
      </c>
    </row>
    <row r="2801" spans="1:5" ht="25.5">
      <c r="A2801" s="35" t="s">
        <v>58</v>
      </c>
      <c r="E2801" s="39" t="s">
        <v>4914</v>
      </c>
    </row>
    <row r="2802" spans="1:5" ht="12.75">
      <c r="A2802" s="35" t="s">
        <v>59</v>
      </c>
      <c r="E2802" s="40" t="s">
        <v>5</v>
      </c>
    </row>
    <row r="2803" spans="1:5" ht="12.75">
      <c r="A2803" t="s">
        <v>60</v>
      </c>
      <c r="E2803" s="39" t="s">
        <v>5</v>
      </c>
    </row>
    <row r="2804" spans="1:16" ht="25.5">
      <c r="A2804" t="s">
        <v>52</v>
      </c>
      <c s="34" t="s">
        <v>3170</v>
      </c>
      <c s="34" t="s">
        <v>4915</v>
      </c>
      <c s="35" t="s">
        <v>5</v>
      </c>
      <c s="6" t="s">
        <v>4916</v>
      </c>
      <c s="36" t="s">
        <v>85</v>
      </c>
      <c s="37">
        <v>1</v>
      </c>
      <c s="36">
        <v>0.015</v>
      </c>
      <c s="36">
        <f>ROUND(G2804*H2804,6)</f>
      </c>
      <c r="L2804" s="38">
        <v>0</v>
      </c>
      <c s="32">
        <f>ROUND(ROUND(L2804,2)*ROUND(G2804,3),2)</f>
      </c>
      <c s="36" t="s">
        <v>350</v>
      </c>
      <c>
        <f>(M2804*21)/100</f>
      </c>
      <c t="s">
        <v>27</v>
      </c>
    </row>
    <row r="2805" spans="1:5" ht="25.5">
      <c r="A2805" s="35" t="s">
        <v>58</v>
      </c>
      <c r="E2805" s="39" t="s">
        <v>4916</v>
      </c>
    </row>
    <row r="2806" spans="1:5" ht="12.75">
      <c r="A2806" s="35" t="s">
        <v>59</v>
      </c>
      <c r="E2806" s="40" t="s">
        <v>5</v>
      </c>
    </row>
    <row r="2807" spans="1:5" ht="12.75">
      <c r="A2807" t="s">
        <v>60</v>
      </c>
      <c r="E2807" s="39" t="s">
        <v>5</v>
      </c>
    </row>
    <row r="2808" spans="1:16" ht="38.25">
      <c r="A2808" t="s">
        <v>52</v>
      </c>
      <c s="34" t="s">
        <v>3184</v>
      </c>
      <c s="34" t="s">
        <v>4917</v>
      </c>
      <c s="35" t="s">
        <v>5</v>
      </c>
      <c s="6" t="s">
        <v>4918</v>
      </c>
      <c s="36" t="s">
        <v>3309</v>
      </c>
      <c s="37">
        <v>1</v>
      </c>
      <c s="36">
        <v>0.015</v>
      </c>
      <c s="36">
        <f>ROUND(G2808*H2808,6)</f>
      </c>
      <c r="L2808" s="38">
        <v>0</v>
      </c>
      <c s="32">
        <f>ROUND(ROUND(L2808,2)*ROUND(G2808,3),2)</f>
      </c>
      <c s="36" t="s">
        <v>350</v>
      </c>
      <c>
        <f>(M2808*21)/100</f>
      </c>
      <c t="s">
        <v>27</v>
      </c>
    </row>
    <row r="2809" spans="1:5" ht="38.25">
      <c r="A2809" s="35" t="s">
        <v>58</v>
      </c>
      <c r="E2809" s="39" t="s">
        <v>4919</v>
      </c>
    </row>
    <row r="2810" spans="1:5" ht="12.75">
      <c r="A2810" s="35" t="s">
        <v>59</v>
      </c>
      <c r="E2810" s="40" t="s">
        <v>5</v>
      </c>
    </row>
    <row r="2811" spans="1:5" ht="12.75">
      <c r="A2811" t="s">
        <v>60</v>
      </c>
      <c r="E2811" s="39" t="s">
        <v>5</v>
      </c>
    </row>
    <row r="2812" spans="1:16" ht="25.5">
      <c r="A2812" t="s">
        <v>52</v>
      </c>
      <c s="34" t="s">
        <v>3190</v>
      </c>
      <c s="34" t="s">
        <v>4920</v>
      </c>
      <c s="35" t="s">
        <v>5</v>
      </c>
      <c s="6" t="s">
        <v>4921</v>
      </c>
      <c s="36" t="s">
        <v>3309</v>
      </c>
      <c s="37">
        <v>1</v>
      </c>
      <c s="36">
        <v>0.015</v>
      </c>
      <c s="36">
        <f>ROUND(G2812*H2812,6)</f>
      </c>
      <c r="L2812" s="38">
        <v>0</v>
      </c>
      <c s="32">
        <f>ROUND(ROUND(L2812,2)*ROUND(G2812,3),2)</f>
      </c>
      <c s="36" t="s">
        <v>350</v>
      </c>
      <c>
        <f>(M2812*21)/100</f>
      </c>
      <c t="s">
        <v>27</v>
      </c>
    </row>
    <row r="2813" spans="1:5" ht="51">
      <c r="A2813" s="35" t="s">
        <v>58</v>
      </c>
      <c r="E2813" s="39" t="s">
        <v>4922</v>
      </c>
    </row>
    <row r="2814" spans="1:5" ht="12.75">
      <c r="A2814" s="35" t="s">
        <v>59</v>
      </c>
      <c r="E2814" s="40" t="s">
        <v>5</v>
      </c>
    </row>
    <row r="2815" spans="1:5" ht="12.75">
      <c r="A2815" t="s">
        <v>60</v>
      </c>
      <c r="E2815" s="39" t="s">
        <v>5</v>
      </c>
    </row>
    <row r="2816" spans="1:13" ht="12.75">
      <c r="A2816" t="s">
        <v>49</v>
      </c>
      <c r="C2816" s="31" t="s">
        <v>126</v>
      </c>
      <c r="E2816" s="33" t="s">
        <v>2280</v>
      </c>
      <c r="J2816" s="32">
        <f>0</f>
      </c>
      <c s="32">
        <f>0</f>
      </c>
      <c s="32">
        <f>0+L2817</f>
      </c>
      <c s="32">
        <f>0+M2817</f>
      </c>
    </row>
    <row r="2817" spans="1:16" ht="12.75">
      <c r="A2817" t="s">
        <v>52</v>
      </c>
      <c s="34" t="s">
        <v>333</v>
      </c>
      <c s="34" t="s">
        <v>4923</v>
      </c>
      <c s="35" t="s">
        <v>5</v>
      </c>
      <c s="6" t="s">
        <v>4924</v>
      </c>
      <c s="36" t="s">
        <v>85</v>
      </c>
      <c s="37">
        <v>30</v>
      </c>
      <c s="36">
        <v>0</v>
      </c>
      <c s="36">
        <f>ROUND(G2817*H2817,6)</f>
      </c>
      <c r="L2817" s="38">
        <v>0</v>
      </c>
      <c s="32">
        <f>ROUND(ROUND(L2817,2)*ROUND(G2817,3),2)</f>
      </c>
      <c s="36" t="s">
        <v>4630</v>
      </c>
      <c>
        <f>(M2817*21)/100</f>
      </c>
      <c t="s">
        <v>27</v>
      </c>
    </row>
    <row r="2818" spans="1:5" ht="38.25">
      <c r="A2818" s="35" t="s">
        <v>58</v>
      </c>
      <c r="E2818" s="39" t="s">
        <v>4925</v>
      </c>
    </row>
    <row r="2819" spans="1:5" ht="12.75">
      <c r="A2819" s="35" t="s">
        <v>59</v>
      </c>
      <c r="E2819" s="40" t="s">
        <v>5</v>
      </c>
    </row>
    <row r="2820" spans="1:5" ht="12.75">
      <c r="A2820" t="s">
        <v>60</v>
      </c>
      <c r="E2820" s="39" t="s">
        <v>5</v>
      </c>
    </row>
    <row r="2821" spans="1:13" ht="12.75">
      <c r="A2821" t="s">
        <v>49</v>
      </c>
      <c r="C2821" s="31" t="s">
        <v>3029</v>
      </c>
      <c r="E2821" s="33" t="s">
        <v>4926</v>
      </c>
      <c r="J2821" s="32">
        <f>0</f>
      </c>
      <c s="32">
        <f>0</f>
      </c>
      <c s="32">
        <f>0+L2822+L2826</f>
      </c>
      <c s="32">
        <f>0+M2822+M2826</f>
      </c>
    </row>
    <row r="2822" spans="1:16" ht="12.75">
      <c r="A2822" t="s">
        <v>52</v>
      </c>
      <c s="34" t="s">
        <v>163</v>
      </c>
      <c s="34" t="s">
        <v>4927</v>
      </c>
      <c s="35" t="s">
        <v>5</v>
      </c>
      <c s="6" t="s">
        <v>4928</v>
      </c>
      <c s="36" t="s">
        <v>80</v>
      </c>
      <c s="37">
        <v>10</v>
      </c>
      <c s="36">
        <v>0</v>
      </c>
      <c s="36">
        <f>ROUND(G2822*H2822,6)</f>
      </c>
      <c r="L2822" s="38">
        <v>0</v>
      </c>
      <c s="32">
        <f>ROUND(ROUND(L2822,2)*ROUND(G2822,3),2)</f>
      </c>
      <c s="36" t="s">
        <v>350</v>
      </c>
      <c>
        <f>(M2822*21)/100</f>
      </c>
      <c t="s">
        <v>27</v>
      </c>
    </row>
    <row r="2823" spans="1:5" ht="12.75">
      <c r="A2823" s="35" t="s">
        <v>58</v>
      </c>
      <c r="E2823" s="39" t="s">
        <v>4928</v>
      </c>
    </row>
    <row r="2824" spans="1:5" ht="12.75">
      <c r="A2824" s="35" t="s">
        <v>59</v>
      </c>
      <c r="E2824" s="40" t="s">
        <v>5</v>
      </c>
    </row>
    <row r="2825" spans="1:5" ht="12.75">
      <c r="A2825" t="s">
        <v>60</v>
      </c>
      <c r="E2825" s="39" t="s">
        <v>5</v>
      </c>
    </row>
    <row r="2826" spans="1:16" ht="12.75">
      <c r="A2826" t="s">
        <v>52</v>
      </c>
      <c s="34" t="s">
        <v>3145</v>
      </c>
      <c s="34" t="s">
        <v>4929</v>
      </c>
      <c s="35" t="s">
        <v>5</v>
      </c>
      <c s="6" t="s">
        <v>4930</v>
      </c>
      <c s="36" t="s">
        <v>3309</v>
      </c>
      <c s="37">
        <v>1</v>
      </c>
      <c s="36">
        <v>0</v>
      </c>
      <c s="36">
        <f>ROUND(G2826*H2826,6)</f>
      </c>
      <c r="L2826" s="38">
        <v>0</v>
      </c>
      <c s="32">
        <f>ROUND(ROUND(L2826,2)*ROUND(G2826,3),2)</f>
      </c>
      <c s="36" t="s">
        <v>350</v>
      </c>
      <c>
        <f>(M2826*21)/100</f>
      </c>
      <c t="s">
        <v>27</v>
      </c>
    </row>
    <row r="2827" spans="1:5" ht="12.75">
      <c r="A2827" s="35" t="s">
        <v>58</v>
      </c>
      <c r="E2827" s="39" t="s">
        <v>4930</v>
      </c>
    </row>
    <row r="2828" spans="1:5" ht="12.75">
      <c r="A2828" s="35" t="s">
        <v>59</v>
      </c>
      <c r="E2828" s="40" t="s">
        <v>5</v>
      </c>
    </row>
    <row r="2829" spans="1:5" ht="12.75">
      <c r="A2829" t="s">
        <v>60</v>
      </c>
      <c r="E2829" s="39" t="s">
        <v>5</v>
      </c>
    </row>
    <row r="2830" spans="1:13" ht="12.75">
      <c r="A2830" t="s">
        <v>49</v>
      </c>
      <c r="C2830" s="31" t="s">
        <v>367</v>
      </c>
      <c r="E2830" s="33" t="s">
        <v>584</v>
      </c>
      <c r="J2830" s="32">
        <f>0</f>
      </c>
      <c s="32">
        <f>0</f>
      </c>
      <c s="32">
        <f>0+L2831</f>
      </c>
      <c s="32">
        <f>0+M2831</f>
      </c>
    </row>
    <row r="2831" spans="1:16" ht="25.5">
      <c r="A2831" t="s">
        <v>52</v>
      </c>
      <c s="34" t="s">
        <v>3149</v>
      </c>
      <c s="34" t="s">
        <v>4931</v>
      </c>
      <c s="35" t="s">
        <v>371</v>
      </c>
      <c s="6" t="s">
        <v>4932</v>
      </c>
      <c s="36" t="s">
        <v>373</v>
      </c>
      <c s="37">
        <v>4.2</v>
      </c>
      <c s="36">
        <v>0</v>
      </c>
      <c s="36">
        <f>ROUND(G2831*H2831,6)</f>
      </c>
      <c r="L2831" s="38">
        <v>0</v>
      </c>
      <c s="32">
        <f>ROUND(ROUND(L2831,2)*ROUND(G2831,3),2)</f>
      </c>
      <c s="36" t="s">
        <v>350</v>
      </c>
      <c>
        <f>(M2831*21)/100</f>
      </c>
      <c t="s">
        <v>27</v>
      </c>
    </row>
    <row r="2832" spans="1:5" ht="25.5">
      <c r="A2832" s="35" t="s">
        <v>58</v>
      </c>
      <c r="E2832" s="39" t="s">
        <v>385</v>
      </c>
    </row>
    <row r="2833" spans="1:5" ht="12.75">
      <c r="A2833" s="35" t="s">
        <v>59</v>
      </c>
      <c r="E2833" s="40" t="s">
        <v>5</v>
      </c>
    </row>
    <row r="2834" spans="1:5" ht="165.75">
      <c r="A2834" t="s">
        <v>60</v>
      </c>
      <c r="E2834" s="39" t="s">
        <v>375</v>
      </c>
    </row>
    <row r="2835" spans="1:13" ht="12.75">
      <c r="A2835" t="s">
        <v>49</v>
      </c>
      <c r="C2835" s="31" t="s">
        <v>2310</v>
      </c>
      <c r="E2835" s="33" t="s">
        <v>2311</v>
      </c>
      <c r="J2835" s="32">
        <f>0</f>
      </c>
      <c s="32">
        <f>0</f>
      </c>
      <c s="32">
        <f>0+L2836</f>
      </c>
      <c s="32">
        <f>0+M2836</f>
      </c>
    </row>
    <row r="2836" spans="1:16" ht="12.75">
      <c r="A2836" t="s">
        <v>52</v>
      </c>
      <c s="34" t="s">
        <v>3257</v>
      </c>
      <c s="34" t="s">
        <v>4933</v>
      </c>
      <c s="35" t="s">
        <v>5</v>
      </c>
      <c s="6" t="s">
        <v>4934</v>
      </c>
      <c s="36" t="s">
        <v>85</v>
      </c>
      <c s="37">
        <v>6</v>
      </c>
      <c s="36">
        <v>0</v>
      </c>
      <c s="36">
        <f>ROUND(G2836*H2836,6)</f>
      </c>
      <c r="L2836" s="38">
        <v>0</v>
      </c>
      <c s="32">
        <f>ROUND(ROUND(L2836,2)*ROUND(G2836,3),2)</f>
      </c>
      <c s="36" t="s">
        <v>350</v>
      </c>
      <c>
        <f>(M2836*21)/100</f>
      </c>
      <c t="s">
        <v>27</v>
      </c>
    </row>
    <row r="2837" spans="1:5" ht="25.5">
      <c r="A2837" s="35" t="s">
        <v>58</v>
      </c>
      <c r="E2837" s="39" t="s">
        <v>4935</v>
      </c>
    </row>
    <row r="2838" spans="1:5" ht="12.75">
      <c r="A2838" s="35" t="s">
        <v>59</v>
      </c>
      <c r="E2838" s="40" t="s">
        <v>5</v>
      </c>
    </row>
    <row r="2839" spans="1:5" ht="12.75">
      <c r="A2839" t="s">
        <v>60</v>
      </c>
      <c r="E28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4938</v>
      </c>
      <c r="E8" s="30" t="s">
        <v>4937</v>
      </c>
      <c r="J8" s="29">
        <f>0+J9</f>
      </c>
      <c s="29">
        <f>0+K9</f>
      </c>
      <c s="29">
        <f>0+L9</f>
      </c>
      <c s="29">
        <f>0+M9</f>
      </c>
    </row>
    <row r="9" spans="1:13" ht="12.75">
      <c r="A9" t="s">
        <v>46</v>
      </c>
      <c r="C9" s="31" t="s">
        <v>4939</v>
      </c>
      <c r="E9" s="33" t="s">
        <v>4940</v>
      </c>
      <c r="J9" s="32">
        <f>0+J10+J15+J20+J25+J94</f>
      </c>
      <c s="32">
        <f>0+K10+K15+K20+K25+K94</f>
      </c>
      <c s="32">
        <f>0+L10+L15+L20+L25+L94</f>
      </c>
      <c s="32">
        <f>0+M10+M15+M20+M25+M94</f>
      </c>
    </row>
    <row r="10" spans="1:13" ht="12.75">
      <c r="A10" t="s">
        <v>49</v>
      </c>
      <c r="C10" s="31" t="s">
        <v>594</v>
      </c>
      <c r="E10" s="33" t="s">
        <v>595</v>
      </c>
      <c r="J10" s="32">
        <f>0</f>
      </c>
      <c s="32">
        <f>0</f>
      </c>
      <c s="32">
        <f>0+L11</f>
      </c>
      <c s="32">
        <f>0+M11</f>
      </c>
    </row>
    <row r="11" spans="1:16" ht="12.75">
      <c r="A11" t="s">
        <v>52</v>
      </c>
      <c s="34" t="s">
        <v>115</v>
      </c>
      <c s="34" t="s">
        <v>4941</v>
      </c>
      <c s="35" t="s">
        <v>5</v>
      </c>
      <c s="6" t="s">
        <v>4942</v>
      </c>
      <c s="36" t="s">
        <v>85</v>
      </c>
      <c s="37">
        <v>5</v>
      </c>
      <c s="36">
        <v>0</v>
      </c>
      <c s="36">
        <f>ROUND(G11*H11,6)</f>
      </c>
      <c r="L11" s="38">
        <v>0</v>
      </c>
      <c s="32">
        <f>ROUND(ROUND(L11,2)*ROUND(G11,3),2)</f>
      </c>
      <c s="36" t="s">
        <v>1379</v>
      </c>
      <c>
        <f>(M11*21)/100</f>
      </c>
      <c t="s">
        <v>27</v>
      </c>
    </row>
    <row r="12" spans="1:5" ht="12.75">
      <c r="A12" s="35" t="s">
        <v>58</v>
      </c>
      <c r="E12" s="39" t="s">
        <v>5</v>
      </c>
    </row>
    <row r="13" spans="1:5" ht="12.75">
      <c r="A13" s="35" t="s">
        <v>59</v>
      </c>
      <c r="E13" s="40" t="s">
        <v>5</v>
      </c>
    </row>
    <row r="14" spans="1:5" ht="102">
      <c r="A14" t="s">
        <v>60</v>
      </c>
      <c r="E14" s="39" t="s">
        <v>4943</v>
      </c>
    </row>
    <row r="15" spans="1:13" ht="12.75">
      <c r="A15" t="s">
        <v>49</v>
      </c>
      <c r="C15" s="31" t="s">
        <v>53</v>
      </c>
      <c r="E15" s="33" t="s">
        <v>406</v>
      </c>
      <c r="J15" s="32">
        <f>0</f>
      </c>
      <c s="32">
        <f>0</f>
      </c>
      <c s="32">
        <f>0+L16</f>
      </c>
      <c s="32">
        <f>0+M16</f>
      </c>
    </row>
    <row r="16" spans="1:16" ht="12.75">
      <c r="A16" t="s">
        <v>52</v>
      </c>
      <c s="34" t="s">
        <v>53</v>
      </c>
      <c s="34" t="s">
        <v>2081</v>
      </c>
      <c s="35" t="s">
        <v>5</v>
      </c>
      <c s="6" t="s">
        <v>2082</v>
      </c>
      <c s="36" t="s">
        <v>56</v>
      </c>
      <c s="37">
        <v>4.48</v>
      </c>
      <c s="36">
        <v>0</v>
      </c>
      <c s="36">
        <f>ROUND(G16*H16,6)</f>
      </c>
      <c r="L16" s="38">
        <v>0</v>
      </c>
      <c s="32">
        <f>ROUND(ROUND(L16,2)*ROUND(G16,3),2)</f>
      </c>
      <c s="36" t="s">
        <v>1379</v>
      </c>
      <c>
        <f>(M16*21)/100</f>
      </c>
      <c t="s">
        <v>27</v>
      </c>
    </row>
    <row r="17" spans="1:5" ht="12.75">
      <c r="A17" s="35" t="s">
        <v>58</v>
      </c>
      <c r="E17" s="39" t="s">
        <v>5</v>
      </c>
    </row>
    <row r="18" spans="1:5" ht="12.75">
      <c r="A18" s="35" t="s">
        <v>59</v>
      </c>
      <c r="E18" s="40" t="s">
        <v>4944</v>
      </c>
    </row>
    <row r="19" spans="1:5" ht="318.75">
      <c r="A19" t="s">
        <v>60</v>
      </c>
      <c r="E19" s="39" t="s">
        <v>1550</v>
      </c>
    </row>
    <row r="20" spans="1:13" ht="12.75">
      <c r="A20" t="s">
        <v>49</v>
      </c>
      <c r="C20" s="31" t="s">
        <v>27</v>
      </c>
      <c r="E20" s="33" t="s">
        <v>821</v>
      </c>
      <c r="J20" s="32">
        <f>0</f>
      </c>
      <c s="32">
        <f>0</f>
      </c>
      <c s="32">
        <f>0+L21</f>
      </c>
      <c s="32">
        <f>0+M21</f>
      </c>
    </row>
    <row r="21" spans="1:16" ht="12.75">
      <c r="A21" t="s">
        <v>52</v>
      </c>
      <c s="34" t="s">
        <v>27</v>
      </c>
      <c s="34" t="s">
        <v>4945</v>
      </c>
      <c s="35" t="s">
        <v>5</v>
      </c>
      <c s="6" t="s">
        <v>4946</v>
      </c>
      <c s="36" t="s">
        <v>56</v>
      </c>
      <c s="37">
        <v>4.48</v>
      </c>
      <c s="36">
        <v>0</v>
      </c>
      <c s="36">
        <f>ROUND(G21*H21,6)</f>
      </c>
      <c r="L21" s="38">
        <v>0</v>
      </c>
      <c s="32">
        <f>ROUND(ROUND(L21,2)*ROUND(G21,3),2)</f>
      </c>
      <c s="36" t="s">
        <v>1379</v>
      </c>
      <c>
        <f>(M21*21)/100</f>
      </c>
      <c t="s">
        <v>27</v>
      </c>
    </row>
    <row r="22" spans="1:5" ht="12.75">
      <c r="A22" s="35" t="s">
        <v>58</v>
      </c>
      <c r="E22" s="39" t="s">
        <v>5</v>
      </c>
    </row>
    <row r="23" spans="1:5" ht="12.75">
      <c r="A23" s="35" t="s">
        <v>59</v>
      </c>
      <c r="E23" s="40" t="s">
        <v>4944</v>
      </c>
    </row>
    <row r="24" spans="1:5" ht="369.75">
      <c r="A24" t="s">
        <v>60</v>
      </c>
      <c r="E24" s="39" t="s">
        <v>1660</v>
      </c>
    </row>
    <row r="25" spans="1:13" ht="12.75">
      <c r="A25" t="s">
        <v>49</v>
      </c>
      <c r="C25" s="31" t="s">
        <v>126</v>
      </c>
      <c r="E25" s="33" t="s">
        <v>1436</v>
      </c>
      <c r="J25" s="32">
        <f>0</f>
      </c>
      <c s="32">
        <f>0</f>
      </c>
      <c s="32">
        <f>0+L26+L30+L34+L38+L42+L46+L50+L54+L58+L62+L66+L70+L74+L78+L82+L86+L90</f>
      </c>
      <c s="32">
        <f>0+M26+M30+M34+M38+M42+M46+M50+M54+M58+M62+M66+M70+M74+M78+M82+M86+M90</f>
      </c>
    </row>
    <row r="26" spans="1:16" ht="12.75">
      <c r="A26" t="s">
        <v>52</v>
      </c>
      <c s="34" t="s">
        <v>26</v>
      </c>
      <c s="34" t="s">
        <v>4947</v>
      </c>
      <c s="35" t="s">
        <v>5</v>
      </c>
      <c s="6" t="s">
        <v>4948</v>
      </c>
      <c s="36" t="s">
        <v>85</v>
      </c>
      <c s="37">
        <v>3</v>
      </c>
      <c s="36">
        <v>0</v>
      </c>
      <c s="36">
        <f>ROUND(G26*H26,6)</f>
      </c>
      <c r="L26" s="38">
        <v>0</v>
      </c>
      <c s="32">
        <f>ROUND(ROUND(L26,2)*ROUND(G26,3),2)</f>
      </c>
      <c s="36" t="s">
        <v>1379</v>
      </c>
      <c>
        <f>(M26*21)/100</f>
      </c>
      <c t="s">
        <v>27</v>
      </c>
    </row>
    <row r="27" spans="1:5" ht="12.75">
      <c r="A27" s="35" t="s">
        <v>58</v>
      </c>
      <c r="E27" s="39" t="s">
        <v>5</v>
      </c>
    </row>
    <row r="28" spans="1:5" ht="12.75">
      <c r="A28" s="35" t="s">
        <v>59</v>
      </c>
      <c r="E28" s="40" t="s">
        <v>5</v>
      </c>
    </row>
    <row r="29" spans="1:5" ht="127.5">
      <c r="A29" t="s">
        <v>60</v>
      </c>
      <c r="E29" s="39" t="s">
        <v>1499</v>
      </c>
    </row>
    <row r="30" spans="1:16" ht="25.5">
      <c r="A30" t="s">
        <v>52</v>
      </c>
      <c s="34" t="s">
        <v>70</v>
      </c>
      <c s="34" t="s">
        <v>4949</v>
      </c>
      <c s="35" t="s">
        <v>5</v>
      </c>
      <c s="6" t="s">
        <v>4950</v>
      </c>
      <c s="36" t="s">
        <v>1481</v>
      </c>
      <c s="37">
        <v>2.7</v>
      </c>
      <c s="36">
        <v>0</v>
      </c>
      <c s="36">
        <f>ROUND(G30*H30,6)</f>
      </c>
      <c r="L30" s="38">
        <v>0</v>
      </c>
      <c s="32">
        <f>ROUND(ROUND(L30,2)*ROUND(G30,3),2)</f>
      </c>
      <c s="36" t="s">
        <v>1379</v>
      </c>
      <c>
        <f>(M30*21)/100</f>
      </c>
      <c t="s">
        <v>27</v>
      </c>
    </row>
    <row r="31" spans="1:5" ht="12.75">
      <c r="A31" s="35" t="s">
        <v>58</v>
      </c>
      <c r="E31" s="39" t="s">
        <v>5</v>
      </c>
    </row>
    <row r="32" spans="1:5" ht="12.75">
      <c r="A32" s="35" t="s">
        <v>59</v>
      </c>
      <c r="E32" s="40" t="s">
        <v>4951</v>
      </c>
    </row>
    <row r="33" spans="1:5" ht="127.5">
      <c r="A33" t="s">
        <v>60</v>
      </c>
      <c r="E33" s="39" t="s">
        <v>1822</v>
      </c>
    </row>
    <row r="34" spans="1:16" ht="12.75">
      <c r="A34" t="s">
        <v>52</v>
      </c>
      <c s="34" t="s">
        <v>75</v>
      </c>
      <c s="34" t="s">
        <v>4952</v>
      </c>
      <c s="35" t="s">
        <v>5</v>
      </c>
      <c s="6" t="s">
        <v>4953</v>
      </c>
      <c s="36" t="s">
        <v>85</v>
      </c>
      <c s="37">
        <v>2</v>
      </c>
      <c s="36">
        <v>0</v>
      </c>
      <c s="36">
        <f>ROUND(G34*H34,6)</f>
      </c>
      <c r="L34" s="38">
        <v>0</v>
      </c>
      <c s="32">
        <f>ROUND(ROUND(L34,2)*ROUND(G34,3),2)</f>
      </c>
      <c s="36" t="s">
        <v>1379</v>
      </c>
      <c>
        <f>(M34*21)/100</f>
      </c>
      <c t="s">
        <v>27</v>
      </c>
    </row>
    <row r="35" spans="1:5" ht="12.75">
      <c r="A35" s="35" t="s">
        <v>58</v>
      </c>
      <c r="E35" s="39" t="s">
        <v>5</v>
      </c>
    </row>
    <row r="36" spans="1:5" ht="12.75">
      <c r="A36" s="35" t="s">
        <v>59</v>
      </c>
      <c r="E36" s="40" t="s">
        <v>5</v>
      </c>
    </row>
    <row r="37" spans="1:5" ht="127.5">
      <c r="A37" t="s">
        <v>60</v>
      </c>
      <c r="E37" s="39" t="s">
        <v>1453</v>
      </c>
    </row>
    <row r="38" spans="1:16" ht="12.75">
      <c r="A38" t="s">
        <v>52</v>
      </c>
      <c s="34" t="s">
        <v>122</v>
      </c>
      <c s="34" t="s">
        <v>4954</v>
      </c>
      <c s="35" t="s">
        <v>5</v>
      </c>
      <c s="6" t="s">
        <v>4955</v>
      </c>
      <c s="36" t="s">
        <v>85</v>
      </c>
      <c s="37">
        <v>3</v>
      </c>
      <c s="36">
        <v>0</v>
      </c>
      <c s="36">
        <f>ROUND(G38*H38,6)</f>
      </c>
      <c r="L38" s="38">
        <v>0</v>
      </c>
      <c s="32">
        <f>ROUND(ROUND(L38,2)*ROUND(G38,3),2)</f>
      </c>
      <c s="36" t="s">
        <v>1379</v>
      </c>
      <c>
        <f>(M38*21)/100</f>
      </c>
      <c t="s">
        <v>27</v>
      </c>
    </row>
    <row r="39" spans="1:5" ht="12.75">
      <c r="A39" s="35" t="s">
        <v>58</v>
      </c>
      <c r="E39" s="39" t="s">
        <v>5</v>
      </c>
    </row>
    <row r="40" spans="1:5" ht="12.75">
      <c r="A40" s="35" t="s">
        <v>59</v>
      </c>
      <c r="E40" s="40" t="s">
        <v>5</v>
      </c>
    </row>
    <row r="41" spans="1:5" ht="127.5">
      <c r="A41" t="s">
        <v>60</v>
      </c>
      <c r="E41" s="39" t="s">
        <v>1453</v>
      </c>
    </row>
    <row r="42" spans="1:16" ht="25.5">
      <c r="A42" t="s">
        <v>52</v>
      </c>
      <c s="34" t="s">
        <v>126</v>
      </c>
      <c s="34" t="s">
        <v>4956</v>
      </c>
      <c s="35" t="s">
        <v>5</v>
      </c>
      <c s="6" t="s">
        <v>4957</v>
      </c>
      <c s="36" t="s">
        <v>85</v>
      </c>
      <c s="37">
        <v>1</v>
      </c>
      <c s="36">
        <v>0</v>
      </c>
      <c s="36">
        <f>ROUND(G42*H42,6)</f>
      </c>
      <c r="L42" s="38">
        <v>0</v>
      </c>
      <c s="32">
        <f>ROUND(ROUND(L42,2)*ROUND(G42,3),2)</f>
      </c>
      <c s="36" t="s">
        <v>1379</v>
      </c>
      <c>
        <f>(M42*21)/100</f>
      </c>
      <c t="s">
        <v>27</v>
      </c>
    </row>
    <row r="43" spans="1:5" ht="12.75">
      <c r="A43" s="35" t="s">
        <v>58</v>
      </c>
      <c r="E43" s="39" t="s">
        <v>5</v>
      </c>
    </row>
    <row r="44" spans="1:5" ht="12.75">
      <c r="A44" s="35" t="s">
        <v>59</v>
      </c>
      <c r="E44" s="40" t="s">
        <v>5</v>
      </c>
    </row>
    <row r="45" spans="1:5" ht="127.5">
      <c r="A45" t="s">
        <v>60</v>
      </c>
      <c r="E45" s="39" t="s">
        <v>1453</v>
      </c>
    </row>
    <row r="46" spans="1:16" ht="12.75">
      <c r="A46" t="s">
        <v>52</v>
      </c>
      <c s="34" t="s">
        <v>130</v>
      </c>
      <c s="34" t="s">
        <v>4958</v>
      </c>
      <c s="35" t="s">
        <v>5</v>
      </c>
      <c s="6" t="s">
        <v>4959</v>
      </c>
      <c s="36" t="s">
        <v>85</v>
      </c>
      <c s="37">
        <v>1</v>
      </c>
      <c s="36">
        <v>0</v>
      </c>
      <c s="36">
        <f>ROUND(G46*H46,6)</f>
      </c>
      <c r="L46" s="38">
        <v>0</v>
      </c>
      <c s="32">
        <f>ROUND(ROUND(L46,2)*ROUND(G46,3),2)</f>
      </c>
      <c s="36" t="s">
        <v>1379</v>
      </c>
      <c>
        <f>(M46*21)/100</f>
      </c>
      <c t="s">
        <v>27</v>
      </c>
    </row>
    <row r="47" spans="1:5" ht="12.75">
      <c r="A47" s="35" t="s">
        <v>58</v>
      </c>
      <c r="E47" s="39" t="s">
        <v>5</v>
      </c>
    </row>
    <row r="48" spans="1:5" ht="12.75">
      <c r="A48" s="35" t="s">
        <v>59</v>
      </c>
      <c r="E48" s="40" t="s">
        <v>5</v>
      </c>
    </row>
    <row r="49" spans="1:5" ht="140.25">
      <c r="A49" t="s">
        <v>60</v>
      </c>
      <c r="E49" s="39" t="s">
        <v>4960</v>
      </c>
    </row>
    <row r="50" spans="1:16" ht="25.5">
      <c r="A50" t="s">
        <v>52</v>
      </c>
      <c s="34" t="s">
        <v>134</v>
      </c>
      <c s="34" t="s">
        <v>4961</v>
      </c>
      <c s="35" t="s">
        <v>5</v>
      </c>
      <c s="6" t="s">
        <v>4962</v>
      </c>
      <c s="36" t="s">
        <v>85</v>
      </c>
      <c s="37">
        <v>6</v>
      </c>
      <c s="36">
        <v>0</v>
      </c>
      <c s="36">
        <f>ROUND(G50*H50,6)</f>
      </c>
      <c r="L50" s="38">
        <v>0</v>
      </c>
      <c s="32">
        <f>ROUND(ROUND(L50,2)*ROUND(G50,3),2)</f>
      </c>
      <c s="36" t="s">
        <v>1379</v>
      </c>
      <c>
        <f>(M50*21)/100</f>
      </c>
      <c t="s">
        <v>27</v>
      </c>
    </row>
    <row r="51" spans="1:5" ht="12.75">
      <c r="A51" s="35" t="s">
        <v>58</v>
      </c>
      <c r="E51" s="39" t="s">
        <v>5</v>
      </c>
    </row>
    <row r="52" spans="1:5" ht="12.75">
      <c r="A52" s="35" t="s">
        <v>59</v>
      </c>
      <c r="E52" s="40" t="s">
        <v>5</v>
      </c>
    </row>
    <row r="53" spans="1:5" ht="114.75">
      <c r="A53" t="s">
        <v>60</v>
      </c>
      <c r="E53" s="39" t="s">
        <v>4963</v>
      </c>
    </row>
    <row r="54" spans="1:16" ht="12.75">
      <c r="A54" t="s">
        <v>52</v>
      </c>
      <c s="34" t="s">
        <v>138</v>
      </c>
      <c s="34" t="s">
        <v>4964</v>
      </c>
      <c s="35" t="s">
        <v>5</v>
      </c>
      <c s="6" t="s">
        <v>4965</v>
      </c>
      <c s="36" t="s">
        <v>85</v>
      </c>
      <c s="37">
        <v>3</v>
      </c>
      <c s="36">
        <v>0</v>
      </c>
      <c s="36">
        <f>ROUND(G54*H54,6)</f>
      </c>
      <c r="L54" s="38">
        <v>0</v>
      </c>
      <c s="32">
        <f>ROUND(ROUND(L54,2)*ROUND(G54,3),2)</f>
      </c>
      <c s="36" t="s">
        <v>1379</v>
      </c>
      <c>
        <f>(M54*21)/100</f>
      </c>
      <c t="s">
        <v>27</v>
      </c>
    </row>
    <row r="55" spans="1:5" ht="12.75">
      <c r="A55" s="35" t="s">
        <v>58</v>
      </c>
      <c r="E55" s="39" t="s">
        <v>4966</v>
      </c>
    </row>
    <row r="56" spans="1:5" ht="12.75">
      <c r="A56" s="35" t="s">
        <v>59</v>
      </c>
      <c r="E56" s="40" t="s">
        <v>5</v>
      </c>
    </row>
    <row r="57" spans="1:5" ht="114.75">
      <c r="A57" t="s">
        <v>60</v>
      </c>
      <c r="E57" s="39" t="s">
        <v>4963</v>
      </c>
    </row>
    <row r="58" spans="1:16" ht="12.75">
      <c r="A58" t="s">
        <v>52</v>
      </c>
      <c s="34" t="s">
        <v>143</v>
      </c>
      <c s="34" t="s">
        <v>4967</v>
      </c>
      <c s="35" t="s">
        <v>5</v>
      </c>
      <c s="6" t="s">
        <v>4968</v>
      </c>
      <c s="36" t="s">
        <v>85</v>
      </c>
      <c s="37">
        <v>1</v>
      </c>
      <c s="36">
        <v>0</v>
      </c>
      <c s="36">
        <f>ROUND(G58*H58,6)</f>
      </c>
      <c r="L58" s="38">
        <v>0</v>
      </c>
      <c s="32">
        <f>ROUND(ROUND(L58,2)*ROUND(G58,3),2)</f>
      </c>
      <c s="36" t="s">
        <v>1379</v>
      </c>
      <c>
        <f>(M58*21)/100</f>
      </c>
      <c t="s">
        <v>27</v>
      </c>
    </row>
    <row r="59" spans="1:5" ht="12.75">
      <c r="A59" s="35" t="s">
        <v>58</v>
      </c>
      <c r="E59" s="39" t="s">
        <v>4969</v>
      </c>
    </row>
    <row r="60" spans="1:5" ht="12.75">
      <c r="A60" s="35" t="s">
        <v>59</v>
      </c>
      <c r="E60" s="40" t="s">
        <v>5</v>
      </c>
    </row>
    <row r="61" spans="1:5" ht="114.75">
      <c r="A61" t="s">
        <v>60</v>
      </c>
      <c r="E61" s="39" t="s">
        <v>4963</v>
      </c>
    </row>
    <row r="62" spans="1:16" ht="12.75">
      <c r="A62" t="s">
        <v>52</v>
      </c>
      <c s="34" t="s">
        <v>147</v>
      </c>
      <c s="34" t="s">
        <v>4970</v>
      </c>
      <c s="35" t="s">
        <v>5</v>
      </c>
      <c s="6" t="s">
        <v>4971</v>
      </c>
      <c s="36" t="s">
        <v>85</v>
      </c>
      <c s="37">
        <v>1</v>
      </c>
      <c s="36">
        <v>0</v>
      </c>
      <c s="36">
        <f>ROUND(G62*H62,6)</f>
      </c>
      <c r="L62" s="38">
        <v>0</v>
      </c>
      <c s="32">
        <f>ROUND(ROUND(L62,2)*ROUND(G62,3),2)</f>
      </c>
      <c s="36" t="s">
        <v>1379</v>
      </c>
      <c>
        <f>(M62*21)/100</f>
      </c>
      <c t="s">
        <v>27</v>
      </c>
    </row>
    <row r="63" spans="1:5" ht="12.75">
      <c r="A63" s="35" t="s">
        <v>58</v>
      </c>
      <c r="E63" s="39" t="s">
        <v>4972</v>
      </c>
    </row>
    <row r="64" spans="1:5" ht="12.75">
      <c r="A64" s="35" t="s">
        <v>59</v>
      </c>
      <c r="E64" s="40" t="s">
        <v>5</v>
      </c>
    </row>
    <row r="65" spans="1:5" ht="114.75">
      <c r="A65" t="s">
        <v>60</v>
      </c>
      <c r="E65" s="39" t="s">
        <v>4963</v>
      </c>
    </row>
    <row r="66" spans="1:16" ht="12.75">
      <c r="A66" t="s">
        <v>52</v>
      </c>
      <c s="34" t="s">
        <v>151</v>
      </c>
      <c s="34" t="s">
        <v>4973</v>
      </c>
      <c s="35" t="s">
        <v>5</v>
      </c>
      <c s="6" t="s">
        <v>4974</v>
      </c>
      <c s="36" t="s">
        <v>85</v>
      </c>
      <c s="37">
        <v>1</v>
      </c>
      <c s="36">
        <v>0</v>
      </c>
      <c s="36">
        <f>ROUND(G66*H66,6)</f>
      </c>
      <c r="L66" s="38">
        <v>0</v>
      </c>
      <c s="32">
        <f>ROUND(ROUND(L66,2)*ROUND(G66,3),2)</f>
      </c>
      <c s="36" t="s">
        <v>1379</v>
      </c>
      <c>
        <f>(M66*21)/100</f>
      </c>
      <c t="s">
        <v>27</v>
      </c>
    </row>
    <row r="67" spans="1:5" ht="12.75">
      <c r="A67" s="35" t="s">
        <v>58</v>
      </c>
      <c r="E67" s="39" t="s">
        <v>4975</v>
      </c>
    </row>
    <row r="68" spans="1:5" ht="12.75">
      <c r="A68" s="35" t="s">
        <v>59</v>
      </c>
      <c r="E68" s="40" t="s">
        <v>5</v>
      </c>
    </row>
    <row r="69" spans="1:5" ht="114.75">
      <c r="A69" t="s">
        <v>60</v>
      </c>
      <c r="E69" s="39" t="s">
        <v>4963</v>
      </c>
    </row>
    <row r="70" spans="1:16" ht="12.75">
      <c r="A70" t="s">
        <v>52</v>
      </c>
      <c s="34" t="s">
        <v>155</v>
      </c>
      <c s="34" t="s">
        <v>4976</v>
      </c>
      <c s="35" t="s">
        <v>5</v>
      </c>
      <c s="6" t="s">
        <v>4977</v>
      </c>
      <c s="36" t="s">
        <v>85</v>
      </c>
      <c s="37">
        <v>3</v>
      </c>
      <c s="36">
        <v>0</v>
      </c>
      <c s="36">
        <f>ROUND(G70*H70,6)</f>
      </c>
      <c r="L70" s="38">
        <v>0</v>
      </c>
      <c s="32">
        <f>ROUND(ROUND(L70,2)*ROUND(G70,3),2)</f>
      </c>
      <c s="36" t="s">
        <v>1379</v>
      </c>
      <c>
        <f>(M70*21)/100</f>
      </c>
      <c t="s">
        <v>27</v>
      </c>
    </row>
    <row r="71" spans="1:5" ht="12.75">
      <c r="A71" s="35" t="s">
        <v>58</v>
      </c>
      <c r="E71" s="39" t="s">
        <v>4978</v>
      </c>
    </row>
    <row r="72" spans="1:5" ht="12.75">
      <c r="A72" s="35" t="s">
        <v>59</v>
      </c>
      <c r="E72" s="40" t="s">
        <v>5</v>
      </c>
    </row>
    <row r="73" spans="1:5" ht="114.75">
      <c r="A73" t="s">
        <v>60</v>
      </c>
      <c r="E73" s="39" t="s">
        <v>4963</v>
      </c>
    </row>
    <row r="74" spans="1:16" ht="12.75">
      <c r="A74" t="s">
        <v>52</v>
      </c>
      <c s="34" t="s">
        <v>77</v>
      </c>
      <c s="34" t="s">
        <v>4979</v>
      </c>
      <c s="35" t="s">
        <v>5</v>
      </c>
      <c s="6" t="s">
        <v>4980</v>
      </c>
      <c s="36" t="s">
        <v>85</v>
      </c>
      <c s="37">
        <v>25</v>
      </c>
      <c s="36">
        <v>0</v>
      </c>
      <c s="36">
        <f>ROUND(G74*H74,6)</f>
      </c>
      <c r="L74" s="38">
        <v>0</v>
      </c>
      <c s="32">
        <f>ROUND(ROUND(L74,2)*ROUND(G74,3),2)</f>
      </c>
      <c s="36" t="s">
        <v>1379</v>
      </c>
      <c>
        <f>(M74*21)/100</f>
      </c>
      <c t="s">
        <v>27</v>
      </c>
    </row>
    <row r="75" spans="1:5" ht="12.75">
      <c r="A75" s="35" t="s">
        <v>58</v>
      </c>
      <c r="E75" s="39" t="s">
        <v>4981</v>
      </c>
    </row>
    <row r="76" spans="1:5" ht="12.75">
      <c r="A76" s="35" t="s">
        <v>59</v>
      </c>
      <c r="E76" s="40" t="s">
        <v>4982</v>
      </c>
    </row>
    <row r="77" spans="1:5" ht="114.75">
      <c r="A77" t="s">
        <v>60</v>
      </c>
      <c r="E77" s="39" t="s">
        <v>4963</v>
      </c>
    </row>
    <row r="78" spans="1:16" ht="12.75">
      <c r="A78" t="s">
        <v>52</v>
      </c>
      <c s="34" t="s">
        <v>82</v>
      </c>
      <c s="34" t="s">
        <v>4983</v>
      </c>
      <c s="35" t="s">
        <v>5</v>
      </c>
      <c s="6" t="s">
        <v>4984</v>
      </c>
      <c s="36" t="s">
        <v>85</v>
      </c>
      <c s="37">
        <v>7</v>
      </c>
      <c s="36">
        <v>0</v>
      </c>
      <c s="36">
        <f>ROUND(G78*H78,6)</f>
      </c>
      <c r="L78" s="38">
        <v>0</v>
      </c>
      <c s="32">
        <f>ROUND(ROUND(L78,2)*ROUND(G78,3),2)</f>
      </c>
      <c s="36" t="s">
        <v>1379</v>
      </c>
      <c>
        <f>(M78*21)/100</f>
      </c>
      <c t="s">
        <v>27</v>
      </c>
    </row>
    <row r="79" spans="1:5" ht="12.75">
      <c r="A79" s="35" t="s">
        <v>58</v>
      </c>
      <c r="E79" s="39" t="s">
        <v>5</v>
      </c>
    </row>
    <row r="80" spans="1:5" ht="12.75">
      <c r="A80" s="35" t="s">
        <v>59</v>
      </c>
      <c r="E80" s="40" t="s">
        <v>5</v>
      </c>
    </row>
    <row r="81" spans="1:5" ht="127.5">
      <c r="A81" t="s">
        <v>60</v>
      </c>
      <c r="E81" s="39" t="s">
        <v>1453</v>
      </c>
    </row>
    <row r="82" spans="1:16" ht="12.75">
      <c r="A82" t="s">
        <v>52</v>
      </c>
      <c s="34" t="s">
        <v>87</v>
      </c>
      <c s="34" t="s">
        <v>4985</v>
      </c>
      <c s="35" t="s">
        <v>5</v>
      </c>
      <c s="6" t="s">
        <v>4986</v>
      </c>
      <c s="36" t="s">
        <v>85</v>
      </c>
      <c s="37">
        <v>2</v>
      </c>
      <c s="36">
        <v>0</v>
      </c>
      <c s="36">
        <f>ROUND(G82*H82,6)</f>
      </c>
      <c r="L82" s="38">
        <v>0</v>
      </c>
      <c s="32">
        <f>ROUND(ROUND(L82,2)*ROUND(G82,3),2)</f>
      </c>
      <c s="36" t="s">
        <v>1379</v>
      </c>
      <c>
        <f>(M82*21)/100</f>
      </c>
      <c t="s">
        <v>27</v>
      </c>
    </row>
    <row r="83" spans="1:5" ht="12.75">
      <c r="A83" s="35" t="s">
        <v>58</v>
      </c>
      <c r="E83" s="39" t="s">
        <v>5</v>
      </c>
    </row>
    <row r="84" spans="1:5" ht="12.75">
      <c r="A84" s="35" t="s">
        <v>59</v>
      </c>
      <c r="E84" s="40" t="s">
        <v>5</v>
      </c>
    </row>
    <row r="85" spans="1:5" ht="76.5">
      <c r="A85" t="s">
        <v>60</v>
      </c>
      <c r="E85" s="39" t="s">
        <v>4987</v>
      </c>
    </row>
    <row r="86" spans="1:16" ht="12.75">
      <c r="A86" t="s">
        <v>52</v>
      </c>
      <c s="34" t="s">
        <v>91</v>
      </c>
      <c s="34" t="s">
        <v>4988</v>
      </c>
      <c s="35" t="s">
        <v>27</v>
      </c>
      <c s="6" t="s">
        <v>4989</v>
      </c>
      <c s="36" t="s">
        <v>85</v>
      </c>
      <c s="37">
        <v>4</v>
      </c>
      <c s="36">
        <v>0</v>
      </c>
      <c s="36">
        <f>ROUND(G86*H86,6)</f>
      </c>
      <c r="L86" s="38">
        <v>0</v>
      </c>
      <c s="32">
        <f>ROUND(ROUND(L86,2)*ROUND(G86,3),2)</f>
      </c>
      <c s="36" t="s">
        <v>1379</v>
      </c>
      <c>
        <f>(M86*21)/100</f>
      </c>
      <c t="s">
        <v>27</v>
      </c>
    </row>
    <row r="87" spans="1:5" ht="12.75">
      <c r="A87" s="35" t="s">
        <v>58</v>
      </c>
      <c r="E87" s="39" t="s">
        <v>5</v>
      </c>
    </row>
    <row r="88" spans="1:5" ht="12.75">
      <c r="A88" s="35" t="s">
        <v>59</v>
      </c>
      <c r="E88" s="40" t="s">
        <v>5</v>
      </c>
    </row>
    <row r="89" spans="1:5" ht="127.5">
      <c r="A89" t="s">
        <v>60</v>
      </c>
      <c r="E89" s="39" t="s">
        <v>1453</v>
      </c>
    </row>
    <row r="90" spans="1:16" ht="12.75">
      <c r="A90" t="s">
        <v>52</v>
      </c>
      <c s="34" t="s">
        <v>96</v>
      </c>
      <c s="34" t="s">
        <v>4990</v>
      </c>
      <c s="35" t="s">
        <v>5</v>
      </c>
      <c s="6" t="s">
        <v>4991</v>
      </c>
      <c s="36" t="s">
        <v>85</v>
      </c>
      <c s="37">
        <v>4</v>
      </c>
      <c s="36">
        <v>0</v>
      </c>
      <c s="36">
        <f>ROUND(G90*H90,6)</f>
      </c>
      <c r="L90" s="38">
        <v>0</v>
      </c>
      <c s="32">
        <f>ROUND(ROUND(L90,2)*ROUND(G90,3),2)</f>
      </c>
      <c s="36" t="s">
        <v>1379</v>
      </c>
      <c>
        <f>(M90*21)/100</f>
      </c>
      <c t="s">
        <v>27</v>
      </c>
    </row>
    <row r="91" spans="1:5" ht="12.75">
      <c r="A91" s="35" t="s">
        <v>58</v>
      </c>
      <c r="E91" s="39" t="s">
        <v>5</v>
      </c>
    </row>
    <row r="92" spans="1:5" ht="12.75">
      <c r="A92" s="35" t="s">
        <v>59</v>
      </c>
      <c r="E92" s="40" t="s">
        <v>4992</v>
      </c>
    </row>
    <row r="93" spans="1:5" ht="114.75">
      <c r="A93" t="s">
        <v>60</v>
      </c>
      <c r="E93" s="39" t="s">
        <v>4993</v>
      </c>
    </row>
    <row r="94" spans="1:13" ht="12.75">
      <c r="A94" t="s">
        <v>49</v>
      </c>
      <c r="C94" s="31" t="s">
        <v>4994</v>
      </c>
      <c r="E94" s="33" t="s">
        <v>584</v>
      </c>
      <c r="J94" s="32">
        <f>0</f>
      </c>
      <c s="32">
        <f>0</f>
      </c>
      <c s="32">
        <f>0+L95</f>
      </c>
      <c s="32">
        <f>0+M95</f>
      </c>
    </row>
    <row r="95" spans="1:16" ht="25.5">
      <c r="A95" t="s">
        <v>52</v>
      </c>
      <c s="34" t="s">
        <v>110</v>
      </c>
      <c s="34" t="s">
        <v>1512</v>
      </c>
      <c s="35" t="s">
        <v>371</v>
      </c>
      <c s="6" t="s">
        <v>1513</v>
      </c>
      <c s="36" t="s">
        <v>373</v>
      </c>
      <c s="37">
        <v>8.064</v>
      </c>
      <c s="36">
        <v>0</v>
      </c>
      <c s="36">
        <f>ROUND(G95*H95,6)</f>
      </c>
      <c r="L95" s="38">
        <v>0</v>
      </c>
      <c s="32">
        <f>ROUND(ROUND(L95,2)*ROUND(G95,3),2)</f>
      </c>
      <c s="36" t="s">
        <v>350</v>
      </c>
      <c>
        <f>(M95*21)/100</f>
      </c>
      <c t="s">
        <v>27</v>
      </c>
    </row>
    <row r="96" spans="1:5" ht="12.75">
      <c r="A96" s="35" t="s">
        <v>58</v>
      </c>
      <c r="E96" s="39" t="s">
        <v>5</v>
      </c>
    </row>
    <row r="97" spans="1:5" ht="12.75">
      <c r="A97" s="35" t="s">
        <v>59</v>
      </c>
      <c r="E97" s="40" t="s">
        <v>4995</v>
      </c>
    </row>
    <row r="98" spans="1:5" ht="165.75">
      <c r="A98" t="s">
        <v>60</v>
      </c>
      <c r="E98"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4998</v>
      </c>
      <c r="E8" s="30" t="s">
        <v>4997</v>
      </c>
      <c r="J8" s="29">
        <f>0+J9</f>
      </c>
      <c s="29">
        <f>0+K9</f>
      </c>
      <c s="29">
        <f>0+L9</f>
      </c>
      <c s="29">
        <f>0+M9</f>
      </c>
    </row>
    <row r="9" spans="1:13" ht="12.75">
      <c r="A9" t="s">
        <v>46</v>
      </c>
      <c r="C9" s="31" t="s">
        <v>4999</v>
      </c>
      <c r="E9" s="33" t="s">
        <v>5000</v>
      </c>
      <c r="J9" s="32">
        <f>0+J10+J39+J44+J49</f>
      </c>
      <c s="32">
        <f>0+K10+K39+K44+K49</f>
      </c>
      <c s="32">
        <f>0+L10+L39+L44+L49</f>
      </c>
      <c s="32">
        <f>0+M10+M39+M44+M49</f>
      </c>
    </row>
    <row r="10" spans="1:13" ht="12.75">
      <c r="A10" t="s">
        <v>49</v>
      </c>
      <c r="C10" s="31" t="s">
        <v>126</v>
      </c>
      <c r="E10" s="33" t="s">
        <v>2280</v>
      </c>
      <c r="J10" s="32">
        <f>0</f>
      </c>
      <c s="32">
        <f>0</f>
      </c>
      <c s="32">
        <f>0+L11+L15+L19+L23+L27+L31+L35</f>
      </c>
      <c s="32">
        <f>0+M11+M15+M19+M23+M27+M31+M35</f>
      </c>
    </row>
    <row r="11" spans="1:16" ht="12.75">
      <c r="A11" t="s">
        <v>52</v>
      </c>
      <c s="34" t="s">
        <v>53</v>
      </c>
      <c s="34" t="s">
        <v>5001</v>
      </c>
      <c s="35" t="s">
        <v>5</v>
      </c>
      <c s="6" t="s">
        <v>5002</v>
      </c>
      <c s="36" t="s">
        <v>56</v>
      </c>
      <c s="37">
        <v>56.25</v>
      </c>
      <c s="36">
        <v>0</v>
      </c>
      <c s="36">
        <f>ROUND(G11*H11,6)</f>
      </c>
      <c r="L11" s="38">
        <v>0</v>
      </c>
      <c s="32">
        <f>ROUND(ROUND(L11,2)*ROUND(G11,3),2)</f>
      </c>
      <c s="36" t="s">
        <v>2446</v>
      </c>
      <c>
        <f>(M11*21)/100</f>
      </c>
      <c t="s">
        <v>27</v>
      </c>
    </row>
    <row r="12" spans="1:5" ht="12.75">
      <c r="A12" s="35" t="s">
        <v>58</v>
      </c>
      <c r="E12" s="39" t="s">
        <v>5003</v>
      </c>
    </row>
    <row r="13" spans="1:5" ht="76.5">
      <c r="A13" s="35" t="s">
        <v>59</v>
      </c>
      <c r="E13" s="40" t="s">
        <v>5004</v>
      </c>
    </row>
    <row r="14" spans="1:5" ht="12.75">
      <c r="A14" t="s">
        <v>60</v>
      </c>
      <c r="E14" s="39" t="s">
        <v>5</v>
      </c>
    </row>
    <row r="15" spans="1:16" ht="12.75">
      <c r="A15" t="s">
        <v>52</v>
      </c>
      <c s="34" t="s">
        <v>27</v>
      </c>
      <c s="34" t="s">
        <v>5005</v>
      </c>
      <c s="35" t="s">
        <v>5</v>
      </c>
      <c s="6" t="s">
        <v>5006</v>
      </c>
      <c s="36" t="s">
        <v>80</v>
      </c>
      <c s="37">
        <v>77</v>
      </c>
      <c s="36">
        <v>0</v>
      </c>
      <c s="36">
        <f>ROUND(G15*H15,6)</f>
      </c>
      <c r="L15" s="38">
        <v>0</v>
      </c>
      <c s="32">
        <f>ROUND(ROUND(L15,2)*ROUND(G15,3),2)</f>
      </c>
      <c s="36" t="s">
        <v>2446</v>
      </c>
      <c>
        <f>(M15*21)/100</f>
      </c>
      <c t="s">
        <v>27</v>
      </c>
    </row>
    <row r="16" spans="1:5" ht="25.5">
      <c r="A16" s="35" t="s">
        <v>58</v>
      </c>
      <c r="E16" s="39" t="s">
        <v>5007</v>
      </c>
    </row>
    <row r="17" spans="1:5" ht="38.25">
      <c r="A17" s="35" t="s">
        <v>59</v>
      </c>
      <c r="E17" s="40" t="s">
        <v>5008</v>
      </c>
    </row>
    <row r="18" spans="1:5" ht="25.5">
      <c r="A18" t="s">
        <v>60</v>
      </c>
      <c r="E18" s="39" t="s">
        <v>5009</v>
      </c>
    </row>
    <row r="19" spans="1:16" ht="12.75">
      <c r="A19" t="s">
        <v>52</v>
      </c>
      <c s="34" t="s">
        <v>26</v>
      </c>
      <c s="34" t="s">
        <v>5010</v>
      </c>
      <c s="35" t="s">
        <v>5</v>
      </c>
      <c s="6" t="s">
        <v>5011</v>
      </c>
      <c s="36" t="s">
        <v>85</v>
      </c>
      <c s="37">
        <v>86</v>
      </c>
      <c s="36">
        <v>0</v>
      </c>
      <c s="36">
        <f>ROUND(G19*H19,6)</f>
      </c>
      <c r="L19" s="38">
        <v>0</v>
      </c>
      <c s="32">
        <f>ROUND(ROUND(L19,2)*ROUND(G19,3),2)</f>
      </c>
      <c s="36" t="s">
        <v>2446</v>
      </c>
      <c>
        <f>(M19*21)/100</f>
      </c>
      <c t="s">
        <v>27</v>
      </c>
    </row>
    <row r="20" spans="1:5" ht="25.5">
      <c r="A20" s="35" t="s">
        <v>58</v>
      </c>
      <c r="E20" s="39" t="s">
        <v>5012</v>
      </c>
    </row>
    <row r="21" spans="1:5" ht="12.75">
      <c r="A21" s="35" t="s">
        <v>59</v>
      </c>
      <c r="E21" s="40" t="s">
        <v>5</v>
      </c>
    </row>
    <row r="22" spans="1:5" ht="25.5">
      <c r="A22" t="s">
        <v>60</v>
      </c>
      <c r="E22" s="39" t="s">
        <v>5009</v>
      </c>
    </row>
    <row r="23" spans="1:16" ht="12.75">
      <c r="A23" t="s">
        <v>52</v>
      </c>
      <c s="34" t="s">
        <v>70</v>
      </c>
      <c s="34" t="s">
        <v>5013</v>
      </c>
      <c s="35" t="s">
        <v>5</v>
      </c>
      <c s="6" t="s">
        <v>5014</v>
      </c>
      <c s="36" t="s">
        <v>80</v>
      </c>
      <c s="37">
        <v>93</v>
      </c>
      <c s="36">
        <v>0</v>
      </c>
      <c s="36">
        <f>ROUND(G23*H23,6)</f>
      </c>
      <c r="L23" s="38">
        <v>0</v>
      </c>
      <c s="32">
        <f>ROUND(ROUND(L23,2)*ROUND(G23,3),2)</f>
      </c>
      <c s="36" t="s">
        <v>2446</v>
      </c>
      <c>
        <f>(M23*21)/100</f>
      </c>
      <c t="s">
        <v>27</v>
      </c>
    </row>
    <row r="24" spans="1:5" ht="12.75">
      <c r="A24" s="35" t="s">
        <v>58</v>
      </c>
      <c r="E24" s="39" t="s">
        <v>5015</v>
      </c>
    </row>
    <row r="25" spans="1:5" ht="51">
      <c r="A25" s="35" t="s">
        <v>59</v>
      </c>
      <c r="E25" s="40" t="s">
        <v>5016</v>
      </c>
    </row>
    <row r="26" spans="1:5" ht="38.25">
      <c r="A26" t="s">
        <v>60</v>
      </c>
      <c r="E26" s="39" t="s">
        <v>5017</v>
      </c>
    </row>
    <row r="27" spans="1:16" ht="12.75">
      <c r="A27" t="s">
        <v>52</v>
      </c>
      <c s="34" t="s">
        <v>110</v>
      </c>
      <c s="34" t="s">
        <v>5018</v>
      </c>
      <c s="35" t="s">
        <v>5</v>
      </c>
      <c s="6" t="s">
        <v>5019</v>
      </c>
      <c s="36" t="s">
        <v>80</v>
      </c>
      <c s="37">
        <v>115</v>
      </c>
      <c s="36">
        <v>0</v>
      </c>
      <c s="36">
        <f>ROUND(G27*H27,6)</f>
      </c>
      <c r="L27" s="38">
        <v>0</v>
      </c>
      <c s="32">
        <f>ROUND(ROUND(L27,2)*ROUND(G27,3),2)</f>
      </c>
      <c s="36" t="s">
        <v>2446</v>
      </c>
      <c>
        <f>(M27*21)/100</f>
      </c>
      <c t="s">
        <v>27</v>
      </c>
    </row>
    <row r="28" spans="1:5" ht="12.75">
      <c r="A28" s="35" t="s">
        <v>58</v>
      </c>
      <c r="E28" s="39" t="s">
        <v>5020</v>
      </c>
    </row>
    <row r="29" spans="1:5" ht="63.75">
      <c r="A29" s="35" t="s">
        <v>59</v>
      </c>
      <c r="E29" s="40" t="s">
        <v>5021</v>
      </c>
    </row>
    <row r="30" spans="1:5" ht="38.25">
      <c r="A30" t="s">
        <v>60</v>
      </c>
      <c r="E30" s="39" t="s">
        <v>5017</v>
      </c>
    </row>
    <row r="31" spans="1:16" ht="12.75">
      <c r="A31" t="s">
        <v>52</v>
      </c>
      <c s="34" t="s">
        <v>115</v>
      </c>
      <c s="34" t="s">
        <v>5022</v>
      </c>
      <c s="35" t="s">
        <v>5</v>
      </c>
      <c s="6" t="s">
        <v>5023</v>
      </c>
      <c s="36" t="s">
        <v>80</v>
      </c>
      <c s="37">
        <v>163</v>
      </c>
      <c s="36">
        <v>0</v>
      </c>
      <c s="36">
        <f>ROUND(G31*H31,6)</f>
      </c>
      <c r="L31" s="38">
        <v>0</v>
      </c>
      <c s="32">
        <f>ROUND(ROUND(L31,2)*ROUND(G31,3),2)</f>
      </c>
      <c s="36" t="s">
        <v>2446</v>
      </c>
      <c>
        <f>(M31*21)/100</f>
      </c>
      <c t="s">
        <v>27</v>
      </c>
    </row>
    <row r="32" spans="1:5" ht="25.5">
      <c r="A32" s="35" t="s">
        <v>58</v>
      </c>
      <c r="E32" s="39" t="s">
        <v>5024</v>
      </c>
    </row>
    <row r="33" spans="1:5" ht="51">
      <c r="A33" s="35" t="s">
        <v>59</v>
      </c>
      <c r="E33" s="40" t="s">
        <v>5025</v>
      </c>
    </row>
    <row r="34" spans="1:5" ht="38.25">
      <c r="A34" t="s">
        <v>60</v>
      </c>
      <c r="E34" s="39" t="s">
        <v>5017</v>
      </c>
    </row>
    <row r="35" spans="1:16" ht="12.75">
      <c r="A35" t="s">
        <v>52</v>
      </c>
      <c s="34" t="s">
        <v>75</v>
      </c>
      <c s="34" t="s">
        <v>5026</v>
      </c>
      <c s="35" t="s">
        <v>5</v>
      </c>
      <c s="6" t="s">
        <v>5027</v>
      </c>
      <c s="36" t="s">
        <v>56</v>
      </c>
      <c s="37">
        <v>41.25</v>
      </c>
      <c s="36">
        <v>0</v>
      </c>
      <c s="36">
        <f>ROUND(G35*H35,6)</f>
      </c>
      <c r="L35" s="38">
        <v>0</v>
      </c>
      <c s="32">
        <f>ROUND(ROUND(L35,2)*ROUND(G35,3),2)</f>
      </c>
      <c s="36" t="s">
        <v>2446</v>
      </c>
      <c>
        <f>(M35*21)/100</f>
      </c>
      <c t="s">
        <v>27</v>
      </c>
    </row>
    <row r="36" spans="1:5" ht="12.75">
      <c r="A36" s="35" t="s">
        <v>58</v>
      </c>
      <c r="E36" s="39" t="s">
        <v>5028</v>
      </c>
    </row>
    <row r="37" spans="1:5" ht="38.25">
      <c r="A37" s="35" t="s">
        <v>59</v>
      </c>
      <c r="E37" s="40" t="s">
        <v>5029</v>
      </c>
    </row>
    <row r="38" spans="1:5" ht="204">
      <c r="A38" t="s">
        <v>60</v>
      </c>
      <c r="E38" s="39" t="s">
        <v>5030</v>
      </c>
    </row>
    <row r="39" spans="1:13" ht="12.75">
      <c r="A39" t="s">
        <v>49</v>
      </c>
      <c r="C39" s="31" t="s">
        <v>367</v>
      </c>
      <c r="E39" s="33" t="s">
        <v>368</v>
      </c>
      <c r="J39" s="32">
        <f>0</f>
      </c>
      <c s="32">
        <f>0</f>
      </c>
      <c s="32">
        <f>0+L40</f>
      </c>
      <c s="32">
        <f>0+M40</f>
      </c>
    </row>
    <row r="40" spans="1:16" ht="25.5">
      <c r="A40" t="s">
        <v>52</v>
      </c>
      <c s="34" t="s">
        <v>130</v>
      </c>
      <c s="34" t="s">
        <v>587</v>
      </c>
      <c s="35" t="s">
        <v>371</v>
      </c>
      <c s="6" t="s">
        <v>588</v>
      </c>
      <c s="36" t="s">
        <v>373</v>
      </c>
      <c s="37">
        <v>134.664</v>
      </c>
      <c s="36">
        <v>0</v>
      </c>
      <c s="36">
        <f>ROUND(G40*H40,6)</f>
      </c>
      <c r="L40" s="38">
        <v>0</v>
      </c>
      <c s="32">
        <f>ROUND(ROUND(L40,2)*ROUND(G40,3),2)</f>
      </c>
      <c s="36" t="s">
        <v>350</v>
      </c>
      <c>
        <f>(M40*21)/100</f>
      </c>
      <c t="s">
        <v>27</v>
      </c>
    </row>
    <row r="41" spans="1:5" ht="25.5">
      <c r="A41" s="35" t="s">
        <v>58</v>
      </c>
      <c r="E41" s="39" t="s">
        <v>588</v>
      </c>
    </row>
    <row r="42" spans="1:5" ht="12.75">
      <c r="A42" s="35" t="s">
        <v>59</v>
      </c>
      <c r="E42" s="40" t="s">
        <v>5</v>
      </c>
    </row>
    <row r="43" spans="1:5" ht="12.75">
      <c r="A43" t="s">
        <v>60</v>
      </c>
      <c r="E43" s="39" t="s">
        <v>5</v>
      </c>
    </row>
    <row r="44" spans="1:13" ht="12.75">
      <c r="A44" t="s">
        <v>49</v>
      </c>
      <c r="C44" s="31" t="s">
        <v>2729</v>
      </c>
      <c r="E44" s="33" t="s">
        <v>2730</v>
      </c>
      <c r="J44" s="32">
        <f>0</f>
      </c>
      <c s="32">
        <f>0</f>
      </c>
      <c s="32">
        <f>0+L45</f>
      </c>
      <c s="32">
        <f>0+M45</f>
      </c>
    </row>
    <row r="45" spans="1:16" ht="12.75">
      <c r="A45" t="s">
        <v>52</v>
      </c>
      <c s="34" t="s">
        <v>122</v>
      </c>
      <c s="34" t="s">
        <v>2731</v>
      </c>
      <c s="35" t="s">
        <v>5</v>
      </c>
      <c s="6" t="s">
        <v>2732</v>
      </c>
      <c s="36" t="s">
        <v>373</v>
      </c>
      <c s="37">
        <v>134.664</v>
      </c>
      <c s="36">
        <v>0</v>
      </c>
      <c s="36">
        <f>ROUND(G45*H45,6)</f>
      </c>
      <c r="L45" s="38">
        <v>0</v>
      </c>
      <c s="32">
        <f>ROUND(ROUND(L45,2)*ROUND(G45,3),2)</f>
      </c>
      <c s="36" t="s">
        <v>2446</v>
      </c>
      <c>
        <f>(M45*21)/100</f>
      </c>
      <c t="s">
        <v>27</v>
      </c>
    </row>
    <row r="46" spans="1:5" ht="12.75">
      <c r="A46" s="35" t="s">
        <v>58</v>
      </c>
      <c r="E46" s="39" t="s">
        <v>2733</v>
      </c>
    </row>
    <row r="47" spans="1:5" ht="12.75">
      <c r="A47" s="35" t="s">
        <v>59</v>
      </c>
      <c r="E47" s="40" t="s">
        <v>5</v>
      </c>
    </row>
    <row r="48" spans="1:5" ht="25.5">
      <c r="A48" t="s">
        <v>60</v>
      </c>
      <c r="E48" s="39" t="s">
        <v>2734</v>
      </c>
    </row>
    <row r="49" spans="1:13" ht="12.75">
      <c r="A49" t="s">
        <v>49</v>
      </c>
      <c r="C49" s="31" t="s">
        <v>2310</v>
      </c>
      <c r="E49" s="33" t="s">
        <v>2311</v>
      </c>
      <c r="J49" s="32">
        <f>0</f>
      </c>
      <c s="32">
        <f>0</f>
      </c>
      <c s="32">
        <f>0+L50</f>
      </c>
      <c s="32">
        <f>0+M50</f>
      </c>
    </row>
    <row r="50" spans="1:16" ht="12.75">
      <c r="A50" t="s">
        <v>52</v>
      </c>
      <c s="34" t="s">
        <v>126</v>
      </c>
      <c s="34" t="s">
        <v>5031</v>
      </c>
      <c s="35" t="s">
        <v>5</v>
      </c>
      <c s="6" t="s">
        <v>5032</v>
      </c>
      <c s="36" t="s">
        <v>94</v>
      </c>
      <c s="37">
        <v>1</v>
      </c>
      <c s="36">
        <v>0</v>
      </c>
      <c s="36">
        <f>ROUND(G50*H50,6)</f>
      </c>
      <c r="L50" s="38">
        <v>0</v>
      </c>
      <c s="32">
        <f>ROUND(ROUND(L50,2)*ROUND(G50,3),2)</f>
      </c>
      <c s="36" t="s">
        <v>350</v>
      </c>
      <c>
        <f>(M50*21)/100</f>
      </c>
      <c t="s">
        <v>27</v>
      </c>
    </row>
    <row r="51" spans="1:5" ht="12.75">
      <c r="A51" s="35" t="s">
        <v>58</v>
      </c>
      <c r="E51" s="39" t="s">
        <v>5032</v>
      </c>
    </row>
    <row r="52" spans="1:5" ht="12.75">
      <c r="A52" s="35" t="s">
        <v>59</v>
      </c>
      <c r="E52" s="40" t="s">
        <v>5</v>
      </c>
    </row>
    <row r="53" spans="1:5" ht="12.75">
      <c r="A53" t="s">
        <v>60</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5035</v>
      </c>
      <c r="E8" s="30" t="s">
        <v>5034</v>
      </c>
      <c r="J8" s="29">
        <f>0+J9</f>
      </c>
      <c s="29">
        <f>0+K9</f>
      </c>
      <c s="29">
        <f>0+L9</f>
      </c>
      <c s="29">
        <f>0+M9</f>
      </c>
    </row>
    <row r="9" spans="1:13" ht="12.75">
      <c r="A9" t="s">
        <v>46</v>
      </c>
      <c r="C9" s="31" t="s">
        <v>5036</v>
      </c>
      <c r="E9" s="33" t="s">
        <v>5037</v>
      </c>
      <c r="J9" s="32">
        <f>0+J10+J35+J44+J109+J138</f>
      </c>
      <c s="32">
        <f>0+K10+K35+K44+K109+K138</f>
      </c>
      <c s="32">
        <f>0+L10+L35+L44+L109+L138</f>
      </c>
      <c s="32">
        <f>0+M10+M35+M44+M109+M138</f>
      </c>
    </row>
    <row r="10" spans="1:13" ht="12.75">
      <c r="A10" t="s">
        <v>49</v>
      </c>
      <c r="C10" s="31" t="s">
        <v>53</v>
      </c>
      <c r="E10" s="33" t="s">
        <v>406</v>
      </c>
      <c r="J10" s="32">
        <f>0</f>
      </c>
      <c s="32">
        <f>0</f>
      </c>
      <c s="32">
        <f>0+L11+L15+L19+L23+L27+L31</f>
      </c>
      <c s="32">
        <f>0+M11+M15+M19+M23+M27+M31</f>
      </c>
    </row>
    <row r="11" spans="1:16" ht="12.75">
      <c r="A11" t="s">
        <v>52</v>
      </c>
      <c s="34" t="s">
        <v>27</v>
      </c>
      <c s="34" t="s">
        <v>5038</v>
      </c>
      <c s="35" t="s">
        <v>5</v>
      </c>
      <c s="6" t="s">
        <v>5039</v>
      </c>
      <c s="36" t="s">
        <v>80</v>
      </c>
      <c s="37">
        <v>12.041</v>
      </c>
      <c s="36">
        <v>0</v>
      </c>
      <c s="36">
        <f>ROUND(G11*H11,6)</f>
      </c>
      <c r="L11" s="38">
        <v>0</v>
      </c>
      <c s="32">
        <f>ROUND(ROUND(L11,2)*ROUND(G11,3),2)</f>
      </c>
      <c s="36" t="s">
        <v>350</v>
      </c>
      <c>
        <f>(M11*21)/100</f>
      </c>
      <c t="s">
        <v>27</v>
      </c>
    </row>
    <row r="12" spans="1:5" ht="12.75">
      <c r="A12" s="35" t="s">
        <v>58</v>
      </c>
      <c r="E12" s="39" t="s">
        <v>5040</v>
      </c>
    </row>
    <row r="13" spans="1:5" ht="38.25">
      <c r="A13" s="35" t="s">
        <v>59</v>
      </c>
      <c r="E13" s="40" t="s">
        <v>5041</v>
      </c>
    </row>
    <row r="14" spans="1:5" ht="38.25">
      <c r="A14" t="s">
        <v>60</v>
      </c>
      <c r="E14" s="39" t="s">
        <v>5042</v>
      </c>
    </row>
    <row r="15" spans="1:16" ht="25.5">
      <c r="A15" t="s">
        <v>52</v>
      </c>
      <c s="34" t="s">
        <v>26</v>
      </c>
      <c s="34" t="s">
        <v>5043</v>
      </c>
      <c s="35" t="s">
        <v>5</v>
      </c>
      <c s="6" t="s">
        <v>5044</v>
      </c>
      <c s="36" t="s">
        <v>56</v>
      </c>
      <c s="37">
        <v>782</v>
      </c>
      <c s="36">
        <v>0</v>
      </c>
      <c s="36">
        <f>ROUND(G15*H15,6)</f>
      </c>
      <c r="L15" s="38">
        <v>0</v>
      </c>
      <c s="32">
        <f>ROUND(ROUND(L15,2)*ROUND(G15,3),2)</f>
      </c>
      <c s="36" t="s">
        <v>350</v>
      </c>
      <c>
        <f>(M15*21)/100</f>
      </c>
      <c t="s">
        <v>27</v>
      </c>
    </row>
    <row r="16" spans="1:5" ht="38.25">
      <c r="A16" s="35" t="s">
        <v>58</v>
      </c>
      <c r="E16" s="39" t="s">
        <v>5045</v>
      </c>
    </row>
    <row r="17" spans="1:5" ht="127.5">
      <c r="A17" s="35" t="s">
        <v>59</v>
      </c>
      <c r="E17" s="40" t="s">
        <v>5046</v>
      </c>
    </row>
    <row r="18" spans="1:5" ht="38.25">
      <c r="A18" t="s">
        <v>60</v>
      </c>
      <c r="E18" s="39" t="s">
        <v>2462</v>
      </c>
    </row>
    <row r="19" spans="1:16" ht="25.5">
      <c r="A19" t="s">
        <v>52</v>
      </c>
      <c s="34" t="s">
        <v>70</v>
      </c>
      <c s="34" t="s">
        <v>5047</v>
      </c>
      <c s="35" t="s">
        <v>5</v>
      </c>
      <c s="6" t="s">
        <v>5048</v>
      </c>
      <c s="36" t="s">
        <v>56</v>
      </c>
      <c s="37">
        <v>1088.596</v>
      </c>
      <c s="36">
        <v>0</v>
      </c>
      <c s="36">
        <f>ROUND(G19*H19,6)</f>
      </c>
      <c r="L19" s="38">
        <v>0</v>
      </c>
      <c s="32">
        <f>ROUND(ROUND(L19,2)*ROUND(G19,3),2)</f>
      </c>
      <c s="36" t="s">
        <v>350</v>
      </c>
      <c>
        <f>(M19*21)/100</f>
      </c>
      <c t="s">
        <v>27</v>
      </c>
    </row>
    <row r="20" spans="1:5" ht="38.25">
      <c r="A20" s="35" t="s">
        <v>58</v>
      </c>
      <c r="E20" s="39" t="s">
        <v>5049</v>
      </c>
    </row>
    <row r="21" spans="1:5" ht="76.5">
      <c r="A21" s="35" t="s">
        <v>59</v>
      </c>
      <c r="E21" s="40" t="s">
        <v>5050</v>
      </c>
    </row>
    <row r="22" spans="1:5" ht="63.75">
      <c r="A22" t="s">
        <v>60</v>
      </c>
      <c r="E22" s="39" t="s">
        <v>5051</v>
      </c>
    </row>
    <row r="23" spans="1:16" ht="12.75">
      <c r="A23" t="s">
        <v>52</v>
      </c>
      <c s="34" t="s">
        <v>110</v>
      </c>
      <c s="34" t="s">
        <v>2486</v>
      </c>
      <c s="35" t="s">
        <v>5</v>
      </c>
      <c s="6" t="s">
        <v>2487</v>
      </c>
      <c s="36" t="s">
        <v>56</v>
      </c>
      <c s="37">
        <v>1088.596</v>
      </c>
      <c s="36">
        <v>0</v>
      </c>
      <c s="36">
        <f>ROUND(G23*H23,6)</f>
      </c>
      <c r="L23" s="38">
        <v>0</v>
      </c>
      <c s="32">
        <f>ROUND(ROUND(L23,2)*ROUND(G23,3),2)</f>
      </c>
      <c s="36" t="s">
        <v>350</v>
      </c>
      <c>
        <f>(M23*21)/100</f>
      </c>
      <c t="s">
        <v>27</v>
      </c>
    </row>
    <row r="24" spans="1:5" ht="25.5">
      <c r="A24" s="35" t="s">
        <v>58</v>
      </c>
      <c r="E24" s="39" t="s">
        <v>2488</v>
      </c>
    </row>
    <row r="25" spans="1:5" ht="76.5">
      <c r="A25" s="35" t="s">
        <v>59</v>
      </c>
      <c r="E25" s="40" t="s">
        <v>5050</v>
      </c>
    </row>
    <row r="26" spans="1:5" ht="140.25">
      <c r="A26" t="s">
        <v>60</v>
      </c>
      <c r="E26" s="39" t="s">
        <v>5052</v>
      </c>
    </row>
    <row r="27" spans="1:16" ht="12.75">
      <c r="A27" t="s">
        <v>52</v>
      </c>
      <c s="34" t="s">
        <v>115</v>
      </c>
      <c s="34" t="s">
        <v>2491</v>
      </c>
      <c s="35" t="s">
        <v>5</v>
      </c>
      <c s="6" t="s">
        <v>2492</v>
      </c>
      <c s="36" t="s">
        <v>56</v>
      </c>
      <c s="37">
        <v>726.486</v>
      </c>
      <c s="36">
        <v>0</v>
      </c>
      <c s="36">
        <f>ROUND(G27*H27,6)</f>
      </c>
      <c r="L27" s="38">
        <v>0</v>
      </c>
      <c s="32">
        <f>ROUND(ROUND(L27,2)*ROUND(G27,3),2)</f>
      </c>
      <c s="36" t="s">
        <v>350</v>
      </c>
      <c>
        <f>(M27*21)/100</f>
      </c>
      <c t="s">
        <v>27</v>
      </c>
    </row>
    <row r="28" spans="1:5" ht="25.5">
      <c r="A28" s="35" t="s">
        <v>58</v>
      </c>
      <c r="E28" s="39" t="s">
        <v>2493</v>
      </c>
    </row>
    <row r="29" spans="1:5" ht="63.75">
      <c r="A29" s="35" t="s">
        <v>59</v>
      </c>
      <c r="E29" s="40" t="s">
        <v>5053</v>
      </c>
    </row>
    <row r="30" spans="1:5" ht="165.75">
      <c r="A30" t="s">
        <v>60</v>
      </c>
      <c r="E30" s="39" t="s">
        <v>5054</v>
      </c>
    </row>
    <row r="31" spans="1:16" ht="12.75">
      <c r="A31" t="s">
        <v>52</v>
      </c>
      <c s="34" t="s">
        <v>75</v>
      </c>
      <c s="34" t="s">
        <v>2496</v>
      </c>
      <c s="35" t="s">
        <v>5</v>
      </c>
      <c s="6" t="s">
        <v>2497</v>
      </c>
      <c s="36" t="s">
        <v>56</v>
      </c>
      <c s="37">
        <v>456.555</v>
      </c>
      <c s="36">
        <v>0</v>
      </c>
      <c s="36">
        <f>ROUND(G31*H31,6)</f>
      </c>
      <c r="L31" s="38">
        <v>0</v>
      </c>
      <c s="32">
        <f>ROUND(ROUND(L31,2)*ROUND(G31,3),2)</f>
      </c>
      <c s="36" t="s">
        <v>350</v>
      </c>
      <c>
        <f>(M31*21)/100</f>
      </c>
      <c t="s">
        <v>27</v>
      </c>
    </row>
    <row r="32" spans="1:5" ht="25.5">
      <c r="A32" s="35" t="s">
        <v>58</v>
      </c>
      <c r="E32" s="39" t="s">
        <v>2498</v>
      </c>
    </row>
    <row r="33" spans="1:5" ht="51">
      <c r="A33" s="35" t="s">
        <v>59</v>
      </c>
      <c r="E33" s="40" t="s">
        <v>5055</v>
      </c>
    </row>
    <row r="34" spans="1:5" ht="255">
      <c r="A34" t="s">
        <v>60</v>
      </c>
      <c r="E34" s="39" t="s">
        <v>5056</v>
      </c>
    </row>
    <row r="35" spans="1:13" ht="12.75">
      <c r="A35" t="s">
        <v>49</v>
      </c>
      <c r="C35" s="31" t="s">
        <v>27</v>
      </c>
      <c r="E35" s="33" t="s">
        <v>2257</v>
      </c>
      <c r="J35" s="32">
        <f>0</f>
      </c>
      <c s="32">
        <f>0</f>
      </c>
      <c s="32">
        <f>0+L36+L40</f>
      </c>
      <c s="32">
        <f>0+M36+M40</f>
      </c>
    </row>
    <row r="36" spans="1:16" ht="25.5">
      <c r="A36" t="s">
        <v>52</v>
      </c>
      <c s="34" t="s">
        <v>122</v>
      </c>
      <c s="34" t="s">
        <v>2761</v>
      </c>
      <c s="35" t="s">
        <v>5</v>
      </c>
      <c s="6" t="s">
        <v>2762</v>
      </c>
      <c s="36" t="s">
        <v>56</v>
      </c>
      <c s="37">
        <v>87.975</v>
      </c>
      <c s="36">
        <v>0</v>
      </c>
      <c s="36">
        <f>ROUND(G36*H36,6)</f>
      </c>
      <c r="L36" s="38">
        <v>0</v>
      </c>
      <c s="32">
        <f>ROUND(ROUND(L36,2)*ROUND(G36,3),2)</f>
      </c>
      <c s="36" t="s">
        <v>350</v>
      </c>
      <c>
        <f>(M36*21)/100</f>
      </c>
      <c t="s">
        <v>27</v>
      </c>
    </row>
    <row r="37" spans="1:5" ht="25.5">
      <c r="A37" s="35" t="s">
        <v>58</v>
      </c>
      <c r="E37" s="39" t="s">
        <v>2763</v>
      </c>
    </row>
    <row r="38" spans="1:5" ht="127.5">
      <c r="A38" s="35" t="s">
        <v>59</v>
      </c>
      <c r="E38" s="40" t="s">
        <v>5057</v>
      </c>
    </row>
    <row r="39" spans="1:5" ht="51">
      <c r="A39" t="s">
        <v>60</v>
      </c>
      <c r="E39" s="39" t="s">
        <v>5058</v>
      </c>
    </row>
    <row r="40" spans="1:16" ht="12.75">
      <c r="A40" t="s">
        <v>52</v>
      </c>
      <c s="34" t="s">
        <v>126</v>
      </c>
      <c s="34" t="s">
        <v>5059</v>
      </c>
      <c s="35" t="s">
        <v>5</v>
      </c>
      <c s="6" t="s">
        <v>5060</v>
      </c>
      <c s="36" t="s">
        <v>56</v>
      </c>
      <c s="37">
        <v>29.325</v>
      </c>
      <c s="36">
        <v>0</v>
      </c>
      <c s="36">
        <f>ROUND(G40*H40,6)</f>
      </c>
      <c r="L40" s="38">
        <v>0</v>
      </c>
      <c s="32">
        <f>ROUND(ROUND(L40,2)*ROUND(G40,3),2)</f>
      </c>
      <c s="36" t="s">
        <v>350</v>
      </c>
      <c>
        <f>(M40*21)/100</f>
      </c>
      <c t="s">
        <v>27</v>
      </c>
    </row>
    <row r="41" spans="1:5" ht="12.75">
      <c r="A41" s="35" t="s">
        <v>58</v>
      </c>
      <c r="E41" s="39" t="s">
        <v>5061</v>
      </c>
    </row>
    <row r="42" spans="1:5" ht="127.5">
      <c r="A42" s="35" t="s">
        <v>59</v>
      </c>
      <c r="E42" s="40" t="s">
        <v>5062</v>
      </c>
    </row>
    <row r="43" spans="1:5" ht="89.25">
      <c r="A43" t="s">
        <v>60</v>
      </c>
      <c r="E43" s="39" t="s">
        <v>5063</v>
      </c>
    </row>
    <row r="44" spans="1:13" ht="12.75">
      <c r="A44" t="s">
        <v>49</v>
      </c>
      <c r="C44" s="31" t="s">
        <v>26</v>
      </c>
      <c r="E44" s="33" t="s">
        <v>2543</v>
      </c>
      <c r="J44" s="32">
        <f>0</f>
      </c>
      <c s="32">
        <f>0</f>
      </c>
      <c s="32">
        <f>0+L45+L49+L53+L57+L61+L65+L69+L73+L77+L81+L85+L89+L93+L97+L101+L105</f>
      </c>
      <c s="32">
        <f>0+M45+M49+M53+M57+M61+M65+M69+M73+M77+M81+M85+M89+M93+M97+M101+M105</f>
      </c>
    </row>
    <row r="45" spans="1:16" ht="12.75">
      <c r="A45" t="s">
        <v>52</v>
      </c>
      <c s="34" t="s">
        <v>130</v>
      </c>
      <c s="34" t="s">
        <v>5064</v>
      </c>
      <c s="35" t="s">
        <v>5</v>
      </c>
      <c s="6" t="s">
        <v>5065</v>
      </c>
      <c s="36" t="s">
        <v>56</v>
      </c>
      <c s="37">
        <v>178.2</v>
      </c>
      <c s="36">
        <v>0</v>
      </c>
      <c s="36">
        <f>ROUND(G45*H45,6)</f>
      </c>
      <c r="L45" s="38">
        <v>0</v>
      </c>
      <c s="32">
        <f>ROUND(ROUND(L45,2)*ROUND(G45,3),2)</f>
      </c>
      <c s="36" t="s">
        <v>350</v>
      </c>
      <c>
        <f>(M45*21)/100</f>
      </c>
      <c t="s">
        <v>27</v>
      </c>
    </row>
    <row r="46" spans="1:5" ht="12.75">
      <c r="A46" s="35" t="s">
        <v>58</v>
      </c>
      <c r="E46" s="39" t="s">
        <v>5066</v>
      </c>
    </row>
    <row r="47" spans="1:5" ht="127.5">
      <c r="A47" s="35" t="s">
        <v>59</v>
      </c>
      <c r="E47" s="40" t="s">
        <v>5067</v>
      </c>
    </row>
    <row r="48" spans="1:5" ht="12.75">
      <c r="A48" t="s">
        <v>60</v>
      </c>
      <c r="E48" s="39" t="s">
        <v>5068</v>
      </c>
    </row>
    <row r="49" spans="1:16" ht="12.75">
      <c r="A49" t="s">
        <v>52</v>
      </c>
      <c s="34" t="s">
        <v>134</v>
      </c>
      <c s="34" t="s">
        <v>5069</v>
      </c>
      <c s="35" t="s">
        <v>5</v>
      </c>
      <c s="6" t="s">
        <v>5070</v>
      </c>
      <c s="36" t="s">
        <v>56</v>
      </c>
      <c s="37">
        <v>140.526</v>
      </c>
      <c s="36">
        <v>0</v>
      </c>
      <c s="36">
        <f>ROUND(G49*H49,6)</f>
      </c>
      <c r="L49" s="38">
        <v>0</v>
      </c>
      <c s="32">
        <f>ROUND(ROUND(L49,2)*ROUND(G49,3),2)</f>
      </c>
      <c s="36" t="s">
        <v>350</v>
      </c>
      <c>
        <f>(M49*21)/100</f>
      </c>
      <c t="s">
        <v>27</v>
      </c>
    </row>
    <row r="50" spans="1:5" ht="12.75">
      <c r="A50" s="35" t="s">
        <v>58</v>
      </c>
      <c r="E50" s="39" t="s">
        <v>5071</v>
      </c>
    </row>
    <row r="51" spans="1:5" ht="127.5">
      <c r="A51" s="35" t="s">
        <v>59</v>
      </c>
      <c r="E51" s="40" t="s">
        <v>5072</v>
      </c>
    </row>
    <row r="52" spans="1:5" ht="12.75">
      <c r="A52" t="s">
        <v>60</v>
      </c>
      <c r="E52" s="39" t="s">
        <v>5068</v>
      </c>
    </row>
    <row r="53" spans="1:16" ht="12.75">
      <c r="A53" t="s">
        <v>52</v>
      </c>
      <c s="34" t="s">
        <v>138</v>
      </c>
      <c s="34" t="s">
        <v>5073</v>
      </c>
      <c s="35" t="s">
        <v>5</v>
      </c>
      <c s="6" t="s">
        <v>5074</v>
      </c>
      <c s="36" t="s">
        <v>73</v>
      </c>
      <c s="37">
        <v>1413.64</v>
      </c>
      <c s="36">
        <v>0</v>
      </c>
      <c s="36">
        <f>ROUND(G53*H53,6)</f>
      </c>
      <c r="L53" s="38">
        <v>0</v>
      </c>
      <c s="32">
        <f>ROUND(ROUND(L53,2)*ROUND(G53,3),2)</f>
      </c>
      <c s="36" t="s">
        <v>350</v>
      </c>
      <c>
        <f>(M53*21)/100</f>
      </c>
      <c t="s">
        <v>27</v>
      </c>
    </row>
    <row r="54" spans="1:5" ht="12.75">
      <c r="A54" s="35" t="s">
        <v>58</v>
      </c>
      <c r="E54" s="39" t="s">
        <v>5075</v>
      </c>
    </row>
    <row r="55" spans="1:5" ht="153">
      <c r="A55" s="35" t="s">
        <v>59</v>
      </c>
      <c r="E55" s="40" t="s">
        <v>5076</v>
      </c>
    </row>
    <row r="56" spans="1:5" ht="38.25">
      <c r="A56" t="s">
        <v>60</v>
      </c>
      <c r="E56" s="39" t="s">
        <v>5077</v>
      </c>
    </row>
    <row r="57" spans="1:16" ht="12.75">
      <c r="A57" t="s">
        <v>52</v>
      </c>
      <c s="34" t="s">
        <v>143</v>
      </c>
      <c s="34" t="s">
        <v>5078</v>
      </c>
      <c s="35" t="s">
        <v>5</v>
      </c>
      <c s="6" t="s">
        <v>5079</v>
      </c>
      <c s="36" t="s">
        <v>73</v>
      </c>
      <c s="37">
        <v>1413.64</v>
      </c>
      <c s="36">
        <v>0</v>
      </c>
      <c s="36">
        <f>ROUND(G57*H57,6)</f>
      </c>
      <c r="L57" s="38">
        <v>0</v>
      </c>
      <c s="32">
        <f>ROUND(ROUND(L57,2)*ROUND(G57,3),2)</f>
      </c>
      <c s="36" t="s">
        <v>350</v>
      </c>
      <c>
        <f>(M57*21)/100</f>
      </c>
      <c t="s">
        <v>27</v>
      </c>
    </row>
    <row r="58" spans="1:5" ht="25.5">
      <c r="A58" s="35" t="s">
        <v>58</v>
      </c>
      <c r="E58" s="39" t="s">
        <v>5080</v>
      </c>
    </row>
    <row r="59" spans="1:5" ht="12.75">
      <c r="A59" s="35" t="s">
        <v>59</v>
      </c>
      <c r="E59" s="40" t="s">
        <v>5</v>
      </c>
    </row>
    <row r="60" spans="1:5" ht="38.25">
      <c r="A60" t="s">
        <v>60</v>
      </c>
      <c r="E60" s="39" t="s">
        <v>5077</v>
      </c>
    </row>
    <row r="61" spans="1:16" ht="12.75">
      <c r="A61" t="s">
        <v>52</v>
      </c>
      <c s="34" t="s">
        <v>147</v>
      </c>
      <c s="34" t="s">
        <v>5081</v>
      </c>
      <c s="35" t="s">
        <v>5</v>
      </c>
      <c s="6" t="s">
        <v>5082</v>
      </c>
      <c s="36" t="s">
        <v>73</v>
      </c>
      <c s="37">
        <v>1413.64</v>
      </c>
      <c s="36">
        <v>0</v>
      </c>
      <c s="36">
        <f>ROUND(G61*H61,6)</f>
      </c>
      <c r="L61" s="38">
        <v>0</v>
      </c>
      <c s="32">
        <f>ROUND(ROUND(L61,2)*ROUND(G61,3),2)</f>
      </c>
      <c s="36" t="s">
        <v>350</v>
      </c>
      <c>
        <f>(M61*21)/100</f>
      </c>
      <c t="s">
        <v>27</v>
      </c>
    </row>
    <row r="62" spans="1:5" ht="12.75">
      <c r="A62" s="35" t="s">
        <v>58</v>
      </c>
      <c r="E62" s="39" t="s">
        <v>5083</v>
      </c>
    </row>
    <row r="63" spans="1:5" ht="12.75">
      <c r="A63" s="35" t="s">
        <v>59</v>
      </c>
      <c r="E63" s="40" t="s">
        <v>5</v>
      </c>
    </row>
    <row r="64" spans="1:5" ht="38.25">
      <c r="A64" t="s">
        <v>60</v>
      </c>
      <c r="E64" s="39" t="s">
        <v>5077</v>
      </c>
    </row>
    <row r="65" spans="1:16" ht="12.75">
      <c r="A65" t="s">
        <v>52</v>
      </c>
      <c s="34" t="s">
        <v>151</v>
      </c>
      <c s="34" t="s">
        <v>5084</v>
      </c>
      <c s="35" t="s">
        <v>5</v>
      </c>
      <c s="6" t="s">
        <v>5085</v>
      </c>
      <c s="36" t="s">
        <v>373</v>
      </c>
      <c s="37">
        <v>17.38</v>
      </c>
      <c s="36">
        <v>0</v>
      </c>
      <c s="36">
        <f>ROUND(G65*H65,6)</f>
      </c>
      <c r="L65" s="38">
        <v>0</v>
      </c>
      <c s="32">
        <f>ROUND(ROUND(L65,2)*ROUND(G65,3),2)</f>
      </c>
      <c s="36" t="s">
        <v>350</v>
      </c>
      <c>
        <f>(M65*21)/100</f>
      </c>
      <c t="s">
        <v>27</v>
      </c>
    </row>
    <row r="66" spans="1:5" ht="12.75">
      <c r="A66" s="35" t="s">
        <v>58</v>
      </c>
      <c r="E66" s="39" t="s">
        <v>5086</v>
      </c>
    </row>
    <row r="67" spans="1:5" ht="63.75">
      <c r="A67" s="35" t="s">
        <v>59</v>
      </c>
      <c r="E67" s="40" t="s">
        <v>5087</v>
      </c>
    </row>
    <row r="68" spans="1:5" ht="12.75">
      <c r="A68" t="s">
        <v>60</v>
      </c>
      <c r="E68" s="39" t="s">
        <v>5088</v>
      </c>
    </row>
    <row r="69" spans="1:16" ht="12.75">
      <c r="A69" t="s">
        <v>52</v>
      </c>
      <c s="34" t="s">
        <v>155</v>
      </c>
      <c s="34" t="s">
        <v>5089</v>
      </c>
      <c s="35" t="s">
        <v>5</v>
      </c>
      <c s="6" t="s">
        <v>5090</v>
      </c>
      <c s="36" t="s">
        <v>85</v>
      </c>
      <c s="37">
        <v>252</v>
      </c>
      <c s="36">
        <v>0</v>
      </c>
      <c s="36">
        <f>ROUND(G69*H69,6)</f>
      </c>
      <c r="L69" s="38">
        <v>0</v>
      </c>
      <c s="32">
        <f>ROUND(ROUND(L69,2)*ROUND(G69,3),2)</f>
      </c>
      <c s="36" t="s">
        <v>350</v>
      </c>
      <c>
        <f>(M69*21)/100</f>
      </c>
      <c t="s">
        <v>27</v>
      </c>
    </row>
    <row r="70" spans="1:5" ht="25.5">
      <c r="A70" s="35" t="s">
        <v>58</v>
      </c>
      <c r="E70" s="39" t="s">
        <v>5091</v>
      </c>
    </row>
    <row r="71" spans="1:5" ht="12.75">
      <c r="A71" s="35" t="s">
        <v>59</v>
      </c>
      <c r="E71" s="40" t="s">
        <v>5</v>
      </c>
    </row>
    <row r="72" spans="1:5" ht="127.5">
      <c r="A72" t="s">
        <v>60</v>
      </c>
      <c r="E72" s="39" t="s">
        <v>5092</v>
      </c>
    </row>
    <row r="73" spans="1:16" ht="12.75">
      <c r="A73" t="s">
        <v>52</v>
      </c>
      <c s="34" t="s">
        <v>77</v>
      </c>
      <c s="34" t="s">
        <v>5093</v>
      </c>
      <c s="35" t="s">
        <v>5</v>
      </c>
      <c s="6" t="s">
        <v>5094</v>
      </c>
      <c s="36" t="s">
        <v>85</v>
      </c>
      <c s="37">
        <v>250</v>
      </c>
      <c s="36">
        <v>0</v>
      </c>
      <c s="36">
        <f>ROUND(G73*H73,6)</f>
      </c>
      <c r="L73" s="38">
        <v>0</v>
      </c>
      <c s="32">
        <f>ROUND(ROUND(L73,2)*ROUND(G73,3),2)</f>
      </c>
      <c s="36" t="s">
        <v>350</v>
      </c>
      <c>
        <f>(M73*21)/100</f>
      </c>
      <c t="s">
        <v>27</v>
      </c>
    </row>
    <row r="74" spans="1:5" ht="12.75">
      <c r="A74" s="35" t="s">
        <v>58</v>
      </c>
      <c r="E74" s="39" t="s">
        <v>5095</v>
      </c>
    </row>
    <row r="75" spans="1:5" ht="12.75">
      <c r="A75" s="35" t="s">
        <v>59</v>
      </c>
      <c r="E75" s="40" t="s">
        <v>5</v>
      </c>
    </row>
    <row r="76" spans="1:5" ht="76.5">
      <c r="A76" t="s">
        <v>60</v>
      </c>
      <c r="E76" s="39" t="s">
        <v>5096</v>
      </c>
    </row>
    <row r="77" spans="1:16" ht="12.75">
      <c r="A77" t="s">
        <v>52</v>
      </c>
      <c s="34" t="s">
        <v>82</v>
      </c>
      <c s="34" t="s">
        <v>5097</v>
      </c>
      <c s="35" t="s">
        <v>5</v>
      </c>
      <c s="6" t="s">
        <v>5098</v>
      </c>
      <c s="36" t="s">
        <v>56</v>
      </c>
      <c s="37">
        <v>124</v>
      </c>
      <c s="36">
        <v>0</v>
      </c>
      <c s="36">
        <f>ROUND(G77*H77,6)</f>
      </c>
      <c r="L77" s="38">
        <v>0</v>
      </c>
      <c s="32">
        <f>ROUND(ROUND(L77,2)*ROUND(G77,3),2)</f>
      </c>
      <c s="36" t="s">
        <v>350</v>
      </c>
      <c>
        <f>(M77*21)/100</f>
      </c>
      <c t="s">
        <v>27</v>
      </c>
    </row>
    <row r="78" spans="1:5" ht="38.25">
      <c r="A78" s="35" t="s">
        <v>58</v>
      </c>
      <c r="E78" s="39" t="s">
        <v>5099</v>
      </c>
    </row>
    <row r="79" spans="1:5" ht="102">
      <c r="A79" s="35" t="s">
        <v>59</v>
      </c>
      <c r="E79" s="40" t="s">
        <v>5100</v>
      </c>
    </row>
    <row r="80" spans="1:5" ht="76.5">
      <c r="A80" t="s">
        <v>60</v>
      </c>
      <c r="E80" s="39" t="s">
        <v>5101</v>
      </c>
    </row>
    <row r="81" spans="1:16" ht="12.75">
      <c r="A81" t="s">
        <v>52</v>
      </c>
      <c s="34" t="s">
        <v>87</v>
      </c>
      <c s="34" t="s">
        <v>5102</v>
      </c>
      <c s="35" t="s">
        <v>5</v>
      </c>
      <c s="6" t="s">
        <v>5103</v>
      </c>
      <c s="36" t="s">
        <v>80</v>
      </c>
      <c s="37">
        <v>628</v>
      </c>
      <c s="36">
        <v>0</v>
      </c>
      <c s="36">
        <f>ROUND(G81*H81,6)</f>
      </c>
      <c r="L81" s="38">
        <v>0</v>
      </c>
      <c s="32">
        <f>ROUND(ROUND(L81,2)*ROUND(G81,3),2)</f>
      </c>
      <c s="36" t="s">
        <v>350</v>
      </c>
      <c>
        <f>(M81*21)/100</f>
      </c>
      <c t="s">
        <v>27</v>
      </c>
    </row>
    <row r="82" spans="1:5" ht="12.75">
      <c r="A82" s="35" t="s">
        <v>58</v>
      </c>
      <c r="E82" s="39" t="s">
        <v>5104</v>
      </c>
    </row>
    <row r="83" spans="1:5" ht="12.75">
      <c r="A83" s="35" t="s">
        <v>59</v>
      </c>
      <c r="E83" s="40" t="s">
        <v>5</v>
      </c>
    </row>
    <row r="84" spans="1:5" ht="25.5">
      <c r="A84" t="s">
        <v>60</v>
      </c>
      <c r="E84" s="39" t="s">
        <v>5105</v>
      </c>
    </row>
    <row r="85" spans="1:16" ht="25.5">
      <c r="A85" t="s">
        <v>52</v>
      </c>
      <c s="34" t="s">
        <v>91</v>
      </c>
      <c s="34" t="s">
        <v>5106</v>
      </c>
      <c s="35" t="s">
        <v>5</v>
      </c>
      <c s="6" t="s">
        <v>5107</v>
      </c>
      <c s="36" t="s">
        <v>85</v>
      </c>
      <c s="37">
        <v>252</v>
      </c>
      <c s="36">
        <v>0</v>
      </c>
      <c s="36">
        <f>ROUND(G85*H85,6)</f>
      </c>
      <c r="L85" s="38">
        <v>0</v>
      </c>
      <c s="32">
        <f>ROUND(ROUND(L85,2)*ROUND(G85,3),2)</f>
      </c>
      <c s="36" t="s">
        <v>350</v>
      </c>
      <c>
        <f>(M85*21)/100</f>
      </c>
      <c t="s">
        <v>27</v>
      </c>
    </row>
    <row r="86" spans="1:5" ht="25.5">
      <c r="A86" s="35" t="s">
        <v>58</v>
      </c>
      <c r="E86" s="39" t="s">
        <v>5107</v>
      </c>
    </row>
    <row r="87" spans="1:5" ht="12.75">
      <c r="A87" s="35" t="s">
        <v>59</v>
      </c>
      <c r="E87" s="40" t="s">
        <v>5</v>
      </c>
    </row>
    <row r="88" spans="1:5" ht="12.75">
      <c r="A88" t="s">
        <v>60</v>
      </c>
      <c r="E88" s="39" t="s">
        <v>5</v>
      </c>
    </row>
    <row r="89" spans="1:16" ht="25.5">
      <c r="A89" t="s">
        <v>52</v>
      </c>
      <c s="34" t="s">
        <v>96</v>
      </c>
      <c s="34" t="s">
        <v>5108</v>
      </c>
      <c s="35" t="s">
        <v>5</v>
      </c>
      <c s="6" t="s">
        <v>5109</v>
      </c>
      <c s="36" t="s">
        <v>85</v>
      </c>
      <c s="37">
        <v>250</v>
      </c>
      <c s="36">
        <v>0</v>
      </c>
      <c s="36">
        <f>ROUND(G89*H89,6)</f>
      </c>
      <c r="L89" s="38">
        <v>0</v>
      </c>
      <c s="32">
        <f>ROUND(ROUND(L89,2)*ROUND(G89,3),2)</f>
      </c>
      <c s="36" t="s">
        <v>350</v>
      </c>
      <c>
        <f>(M89*21)/100</f>
      </c>
      <c t="s">
        <v>27</v>
      </c>
    </row>
    <row r="90" spans="1:5" ht="25.5">
      <c r="A90" s="35" t="s">
        <v>58</v>
      </c>
      <c r="E90" s="39" t="s">
        <v>5109</v>
      </c>
    </row>
    <row r="91" spans="1:5" ht="12.75">
      <c r="A91" s="35" t="s">
        <v>59</v>
      </c>
      <c r="E91" s="40" t="s">
        <v>5</v>
      </c>
    </row>
    <row r="92" spans="1:5" ht="12.75">
      <c r="A92" t="s">
        <v>60</v>
      </c>
      <c r="E92" s="39" t="s">
        <v>5</v>
      </c>
    </row>
    <row r="93" spans="1:16" ht="25.5">
      <c r="A93" t="s">
        <v>52</v>
      </c>
      <c s="34" t="s">
        <v>181</v>
      </c>
      <c s="34" t="s">
        <v>5110</v>
      </c>
      <c s="35" t="s">
        <v>5</v>
      </c>
      <c s="6" t="s">
        <v>5111</v>
      </c>
      <c s="36" t="s">
        <v>85</v>
      </c>
      <c s="37">
        <v>249</v>
      </c>
      <c s="36">
        <v>0</v>
      </c>
      <c s="36">
        <f>ROUND(G93*H93,6)</f>
      </c>
      <c r="L93" s="38">
        <v>0</v>
      </c>
      <c s="32">
        <f>ROUND(ROUND(L93,2)*ROUND(G93,3),2)</f>
      </c>
      <c s="36" t="s">
        <v>350</v>
      </c>
      <c>
        <f>(M93*21)/100</f>
      </c>
      <c t="s">
        <v>27</v>
      </c>
    </row>
    <row r="94" spans="1:5" ht="25.5">
      <c r="A94" s="35" t="s">
        <v>58</v>
      </c>
      <c r="E94" s="39" t="s">
        <v>5111</v>
      </c>
    </row>
    <row r="95" spans="1:5" ht="12.75">
      <c r="A95" s="35" t="s">
        <v>59</v>
      </c>
      <c r="E95" s="40" t="s">
        <v>5</v>
      </c>
    </row>
    <row r="96" spans="1:5" ht="12.75">
      <c r="A96" t="s">
        <v>60</v>
      </c>
      <c r="E96" s="39" t="s">
        <v>5</v>
      </c>
    </row>
    <row r="97" spans="1:16" ht="12.75">
      <c r="A97" t="s">
        <v>52</v>
      </c>
      <c s="34" t="s">
        <v>186</v>
      </c>
      <c s="34" t="s">
        <v>5112</v>
      </c>
      <c s="35" t="s">
        <v>5</v>
      </c>
      <c s="6" t="s">
        <v>5113</v>
      </c>
      <c s="36" t="s">
        <v>85</v>
      </c>
      <c s="37">
        <v>2</v>
      </c>
      <c s="36">
        <v>0</v>
      </c>
      <c s="36">
        <f>ROUND(G97*H97,6)</f>
      </c>
      <c r="L97" s="38">
        <v>0</v>
      </c>
      <c s="32">
        <f>ROUND(ROUND(L97,2)*ROUND(G97,3),2)</f>
      </c>
      <c s="36" t="s">
        <v>350</v>
      </c>
      <c>
        <f>(M97*21)/100</f>
      </c>
      <c t="s">
        <v>27</v>
      </c>
    </row>
    <row r="98" spans="1:5" ht="12.75">
      <c r="A98" s="35" t="s">
        <v>58</v>
      </c>
      <c r="E98" s="39" t="s">
        <v>5113</v>
      </c>
    </row>
    <row r="99" spans="1:5" ht="12.75">
      <c r="A99" s="35" t="s">
        <v>59</v>
      </c>
      <c r="E99" s="40" t="s">
        <v>5</v>
      </c>
    </row>
    <row r="100" spans="1:5" ht="12.75">
      <c r="A100" t="s">
        <v>60</v>
      </c>
      <c r="E100" s="39" t="s">
        <v>5</v>
      </c>
    </row>
    <row r="101" spans="1:16" ht="12.75">
      <c r="A101" t="s">
        <v>52</v>
      </c>
      <c s="34" t="s">
        <v>189</v>
      </c>
      <c s="34" t="s">
        <v>5114</v>
      </c>
      <c s="35" t="s">
        <v>5</v>
      </c>
      <c s="6" t="s">
        <v>5115</v>
      </c>
      <c s="36" t="s">
        <v>85</v>
      </c>
      <c s="37">
        <v>252</v>
      </c>
      <c s="36">
        <v>0</v>
      </c>
      <c s="36">
        <f>ROUND(G101*H101,6)</f>
      </c>
      <c r="L101" s="38">
        <v>0</v>
      </c>
      <c s="32">
        <f>ROUND(ROUND(L101,2)*ROUND(G101,3),2)</f>
      </c>
      <c s="36" t="s">
        <v>350</v>
      </c>
      <c>
        <f>(M101*21)/100</f>
      </c>
      <c t="s">
        <v>27</v>
      </c>
    </row>
    <row r="102" spans="1:5" ht="12.75">
      <c r="A102" s="35" t="s">
        <v>58</v>
      </c>
      <c r="E102" s="39" t="s">
        <v>5115</v>
      </c>
    </row>
    <row r="103" spans="1:5" ht="12.75">
      <c r="A103" s="35" t="s">
        <v>59</v>
      </c>
      <c r="E103" s="40" t="s">
        <v>5</v>
      </c>
    </row>
    <row r="104" spans="1:5" ht="12.75">
      <c r="A104" t="s">
        <v>60</v>
      </c>
      <c r="E104" s="39" t="s">
        <v>5</v>
      </c>
    </row>
    <row r="105" spans="1:16" ht="12.75">
      <c r="A105" t="s">
        <v>52</v>
      </c>
      <c s="34" t="s">
        <v>193</v>
      </c>
      <c s="34" t="s">
        <v>5116</v>
      </c>
      <c s="35" t="s">
        <v>5</v>
      </c>
      <c s="6" t="s">
        <v>5117</v>
      </c>
      <c s="36" t="s">
        <v>85</v>
      </c>
      <c s="37">
        <v>250</v>
      </c>
      <c s="36">
        <v>0</v>
      </c>
      <c s="36">
        <f>ROUND(G105*H105,6)</f>
      </c>
      <c r="L105" s="38">
        <v>0</v>
      </c>
      <c s="32">
        <f>ROUND(ROUND(L105,2)*ROUND(G105,3),2)</f>
      </c>
      <c s="36" t="s">
        <v>350</v>
      </c>
      <c>
        <f>(M105*21)/100</f>
      </c>
      <c t="s">
        <v>27</v>
      </c>
    </row>
    <row r="106" spans="1:5" ht="12.75">
      <c r="A106" s="35" t="s">
        <v>58</v>
      </c>
      <c r="E106" s="39" t="s">
        <v>5117</v>
      </c>
    </row>
    <row r="107" spans="1:5" ht="12.75">
      <c r="A107" s="35" t="s">
        <v>59</v>
      </c>
      <c r="E107" s="40" t="s">
        <v>5</v>
      </c>
    </row>
    <row r="108" spans="1:5" ht="12.75">
      <c r="A108" t="s">
        <v>60</v>
      </c>
      <c r="E108" s="39" t="s">
        <v>5</v>
      </c>
    </row>
    <row r="109" spans="1:13" ht="12.75">
      <c r="A109" t="s">
        <v>49</v>
      </c>
      <c r="C109" s="31" t="s">
        <v>3175</v>
      </c>
      <c r="E109" s="33" t="s">
        <v>3176</v>
      </c>
      <c r="J109" s="32">
        <f>0</f>
      </c>
      <c s="32">
        <f>0</f>
      </c>
      <c s="32">
        <f>0+L110+L114+L118+L122+L126+L130+L134</f>
      </c>
      <c s="32">
        <f>0+M110+M114+M118+M122+M126+M130+M134</f>
      </c>
    </row>
    <row r="110" spans="1:16" ht="12.75">
      <c r="A110" t="s">
        <v>52</v>
      </c>
      <c s="34" t="s">
        <v>53</v>
      </c>
      <c s="34" t="s">
        <v>3177</v>
      </c>
      <c s="35" t="s">
        <v>5</v>
      </c>
      <c s="6" t="s">
        <v>3178</v>
      </c>
      <c s="36" t="s">
        <v>3179</v>
      </c>
      <c s="37">
        <v>309.19</v>
      </c>
      <c s="36">
        <v>0</v>
      </c>
      <c s="36">
        <f>ROUND(G110*H110,6)</f>
      </c>
      <c r="L110" s="38">
        <v>0</v>
      </c>
      <c s="32">
        <f>ROUND(ROUND(L110,2)*ROUND(G110,3),2)</f>
      </c>
      <c s="36" t="s">
        <v>350</v>
      </c>
      <c>
        <f>(M110*21)/100</f>
      </c>
      <c t="s">
        <v>27</v>
      </c>
    </row>
    <row r="111" spans="1:5" ht="12.75">
      <c r="A111" s="35" t="s">
        <v>58</v>
      </c>
      <c r="E111" s="39" t="s">
        <v>3178</v>
      </c>
    </row>
    <row r="112" spans="1:5" ht="12.75">
      <c r="A112" s="35" t="s">
        <v>59</v>
      </c>
      <c r="E112" s="40" t="s">
        <v>5</v>
      </c>
    </row>
    <row r="113" spans="1:5" ht="12.75">
      <c r="A113" t="s">
        <v>60</v>
      </c>
      <c r="E113" s="39" t="s">
        <v>5</v>
      </c>
    </row>
    <row r="114" spans="1:16" ht="25.5">
      <c r="A114" t="s">
        <v>52</v>
      </c>
      <c s="34" t="s">
        <v>196</v>
      </c>
      <c s="34" t="s">
        <v>5118</v>
      </c>
      <c s="35" t="s">
        <v>5</v>
      </c>
      <c s="6" t="s">
        <v>5119</v>
      </c>
      <c s="36" t="s">
        <v>73</v>
      </c>
      <c s="37">
        <v>1315.853</v>
      </c>
      <c s="36">
        <v>0</v>
      </c>
      <c s="36">
        <f>ROUND(G114*H114,6)</f>
      </c>
      <c r="L114" s="38">
        <v>0</v>
      </c>
      <c s="32">
        <f>ROUND(ROUND(L114,2)*ROUND(G114,3),2)</f>
      </c>
      <c s="36" t="s">
        <v>350</v>
      </c>
      <c>
        <f>(M114*21)/100</f>
      </c>
      <c t="s">
        <v>27</v>
      </c>
    </row>
    <row r="115" spans="1:5" ht="25.5">
      <c r="A115" s="35" t="s">
        <v>58</v>
      </c>
      <c r="E115" s="39" t="s">
        <v>5119</v>
      </c>
    </row>
    <row r="116" spans="1:5" ht="51">
      <c r="A116" s="35" t="s">
        <v>59</v>
      </c>
      <c r="E116" s="40" t="s">
        <v>5120</v>
      </c>
    </row>
    <row r="117" spans="1:5" ht="12.75">
      <c r="A117" t="s">
        <v>60</v>
      </c>
      <c r="E117" s="39" t="s">
        <v>5</v>
      </c>
    </row>
    <row r="118" spans="1:16" ht="12.75">
      <c r="A118" t="s">
        <v>52</v>
      </c>
      <c s="34" t="s">
        <v>200</v>
      </c>
      <c s="34" t="s">
        <v>3191</v>
      </c>
      <c s="35" t="s">
        <v>5</v>
      </c>
      <c s="6" t="s">
        <v>3192</v>
      </c>
      <c s="36" t="s">
        <v>73</v>
      </c>
      <c s="37">
        <v>1144.22</v>
      </c>
      <c s="36">
        <v>0</v>
      </c>
      <c s="36">
        <f>ROUND(G118*H118,6)</f>
      </c>
      <c r="L118" s="38">
        <v>0</v>
      </c>
      <c s="32">
        <f>ROUND(ROUND(L118,2)*ROUND(G118,3),2)</f>
      </c>
      <c s="36" t="s">
        <v>350</v>
      </c>
      <c>
        <f>(M118*21)/100</f>
      </c>
      <c t="s">
        <v>27</v>
      </c>
    </row>
    <row r="119" spans="1:5" ht="25.5">
      <c r="A119" s="35" t="s">
        <v>58</v>
      </c>
      <c r="E119" s="39" t="s">
        <v>3193</v>
      </c>
    </row>
    <row r="120" spans="1:5" ht="127.5">
      <c r="A120" s="35" t="s">
        <v>59</v>
      </c>
      <c r="E120" s="40" t="s">
        <v>5121</v>
      </c>
    </row>
    <row r="121" spans="1:5" ht="25.5">
      <c r="A121" t="s">
        <v>60</v>
      </c>
      <c r="E121" s="39" t="s">
        <v>3189</v>
      </c>
    </row>
    <row r="122" spans="1:16" ht="12.75">
      <c r="A122" t="s">
        <v>52</v>
      </c>
      <c s="34" t="s">
        <v>203</v>
      </c>
      <c s="34" t="s">
        <v>3202</v>
      </c>
      <c s="35" t="s">
        <v>5</v>
      </c>
      <c s="6" t="s">
        <v>3203</v>
      </c>
      <c s="36" t="s">
        <v>73</v>
      </c>
      <c s="37">
        <v>1144.22</v>
      </c>
      <c s="36">
        <v>0</v>
      </c>
      <c s="36">
        <f>ROUND(G122*H122,6)</f>
      </c>
      <c r="L122" s="38">
        <v>0</v>
      </c>
      <c s="32">
        <f>ROUND(ROUND(L122,2)*ROUND(G122,3),2)</f>
      </c>
      <c s="36" t="s">
        <v>350</v>
      </c>
      <c>
        <f>(M122*21)/100</f>
      </c>
      <c t="s">
        <v>27</v>
      </c>
    </row>
    <row r="123" spans="1:5" ht="12.75">
      <c r="A123" s="35" t="s">
        <v>58</v>
      </c>
      <c r="E123" s="39" t="s">
        <v>3204</v>
      </c>
    </row>
    <row r="124" spans="1:5" ht="38.25">
      <c r="A124" s="35" t="s">
        <v>59</v>
      </c>
      <c r="E124" s="40" t="s">
        <v>5122</v>
      </c>
    </row>
    <row r="125" spans="1:5" ht="25.5">
      <c r="A125" t="s">
        <v>60</v>
      </c>
      <c r="E125" s="39" t="s">
        <v>3200</v>
      </c>
    </row>
    <row r="126" spans="1:16" ht="12.75">
      <c r="A126" t="s">
        <v>52</v>
      </c>
      <c s="34" t="s">
        <v>207</v>
      </c>
      <c s="34" t="s">
        <v>5123</v>
      </c>
      <c s="35" t="s">
        <v>5</v>
      </c>
      <c s="6" t="s">
        <v>5124</v>
      </c>
      <c s="36" t="s">
        <v>73</v>
      </c>
      <c s="37">
        <v>1144.22</v>
      </c>
      <c s="36">
        <v>0</v>
      </c>
      <c s="36">
        <f>ROUND(G126*H126,6)</f>
      </c>
      <c r="L126" s="38">
        <v>0</v>
      </c>
      <c s="32">
        <f>ROUND(ROUND(L126,2)*ROUND(G126,3),2)</f>
      </c>
      <c s="36" t="s">
        <v>350</v>
      </c>
      <c>
        <f>(M126*21)/100</f>
      </c>
      <c t="s">
        <v>27</v>
      </c>
    </row>
    <row r="127" spans="1:5" ht="25.5">
      <c r="A127" s="35" t="s">
        <v>58</v>
      </c>
      <c r="E127" s="39" t="s">
        <v>5125</v>
      </c>
    </row>
    <row r="128" spans="1:5" ht="127.5">
      <c r="A128" s="35" t="s">
        <v>59</v>
      </c>
      <c r="E128" s="40" t="s">
        <v>5126</v>
      </c>
    </row>
    <row r="129" spans="1:5" ht="12.75">
      <c r="A129" t="s">
        <v>60</v>
      </c>
      <c r="E129" s="39" t="s">
        <v>5</v>
      </c>
    </row>
    <row r="130" spans="1:16" ht="12.75">
      <c r="A130" t="s">
        <v>52</v>
      </c>
      <c s="34" t="s">
        <v>159</v>
      </c>
      <c s="34" t="s">
        <v>5127</v>
      </c>
      <c s="35" t="s">
        <v>5</v>
      </c>
      <c s="6" t="s">
        <v>5128</v>
      </c>
      <c s="36" t="s">
        <v>80</v>
      </c>
      <c s="37">
        <v>391</v>
      </c>
      <c s="36">
        <v>0</v>
      </c>
      <c s="36">
        <f>ROUND(G130*H130,6)</f>
      </c>
      <c r="L130" s="38">
        <v>0</v>
      </c>
      <c s="32">
        <f>ROUND(ROUND(L130,2)*ROUND(G130,3),2)</f>
      </c>
      <c s="36" t="s">
        <v>350</v>
      </c>
      <c>
        <f>(M130*21)/100</f>
      </c>
      <c t="s">
        <v>27</v>
      </c>
    </row>
    <row r="131" spans="1:5" ht="25.5">
      <c r="A131" s="35" t="s">
        <v>58</v>
      </c>
      <c r="E131" s="39" t="s">
        <v>5129</v>
      </c>
    </row>
    <row r="132" spans="1:5" ht="127.5">
      <c r="A132" s="35" t="s">
        <v>59</v>
      </c>
      <c r="E132" s="40" t="s">
        <v>5130</v>
      </c>
    </row>
    <row r="133" spans="1:5" ht="12.75">
      <c r="A133" t="s">
        <v>60</v>
      </c>
      <c r="E133" s="39" t="s">
        <v>5</v>
      </c>
    </row>
    <row r="134" spans="1:16" ht="12.75">
      <c r="A134" t="s">
        <v>52</v>
      </c>
      <c s="34" t="s">
        <v>215</v>
      </c>
      <c s="34" t="s">
        <v>3207</v>
      </c>
      <c s="35" t="s">
        <v>5</v>
      </c>
      <c s="6" t="s">
        <v>3208</v>
      </c>
      <c s="36" t="s">
        <v>373</v>
      </c>
      <c s="37">
        <v>6.551</v>
      </c>
      <c s="36">
        <v>0</v>
      </c>
      <c s="36">
        <f>ROUND(G134*H134,6)</f>
      </c>
      <c r="L134" s="38">
        <v>0</v>
      </c>
      <c s="32">
        <f>ROUND(ROUND(L134,2)*ROUND(G134,3),2)</f>
      </c>
      <c s="36" t="s">
        <v>350</v>
      </c>
      <c>
        <f>(M134*21)/100</f>
      </c>
      <c t="s">
        <v>27</v>
      </c>
    </row>
    <row r="135" spans="1:5" ht="38.25">
      <c r="A135" s="35" t="s">
        <v>58</v>
      </c>
      <c r="E135" s="39" t="s">
        <v>3209</v>
      </c>
    </row>
    <row r="136" spans="1:5" ht="12.75">
      <c r="A136" s="35" t="s">
        <v>59</v>
      </c>
      <c r="E136" s="40" t="s">
        <v>5</v>
      </c>
    </row>
    <row r="137" spans="1:5" ht="140.25">
      <c r="A137" t="s">
        <v>60</v>
      </c>
      <c r="E137" s="39" t="s">
        <v>5131</v>
      </c>
    </row>
    <row r="138" spans="1:13" ht="12.75">
      <c r="A138" t="s">
        <v>49</v>
      </c>
      <c r="C138" s="31" t="s">
        <v>2615</v>
      </c>
      <c r="E138" s="33" t="s">
        <v>2616</v>
      </c>
      <c r="J138" s="32">
        <f>0</f>
      </c>
      <c s="32">
        <f>0</f>
      </c>
      <c s="32">
        <f>0+L139</f>
      </c>
      <c s="32">
        <f>0+M139</f>
      </c>
    </row>
    <row r="139" spans="1:16" ht="25.5">
      <c r="A139" t="s">
        <v>52</v>
      </c>
      <c s="34" t="s">
        <v>210</v>
      </c>
      <c s="34" t="s">
        <v>5132</v>
      </c>
      <c s="35" t="s">
        <v>5</v>
      </c>
      <c s="6" t="s">
        <v>5133</v>
      </c>
      <c s="36" t="s">
        <v>373</v>
      </c>
      <c s="37">
        <v>920.295</v>
      </c>
      <c s="36">
        <v>0</v>
      </c>
      <c s="36">
        <f>ROUND(G139*H139,6)</f>
      </c>
      <c r="L139" s="38">
        <v>0</v>
      </c>
      <c s="32">
        <f>ROUND(ROUND(L139,2)*ROUND(G139,3),2)</f>
      </c>
      <c s="36" t="s">
        <v>350</v>
      </c>
      <c>
        <f>(M139*21)/100</f>
      </c>
      <c t="s">
        <v>27</v>
      </c>
    </row>
    <row r="140" spans="1:5" ht="38.25">
      <c r="A140" s="35" t="s">
        <v>58</v>
      </c>
      <c r="E140" s="39" t="s">
        <v>5134</v>
      </c>
    </row>
    <row r="141" spans="1:5" ht="12.75">
      <c r="A141" s="35" t="s">
        <v>59</v>
      </c>
      <c r="E141" s="40" t="s">
        <v>5</v>
      </c>
    </row>
    <row r="142" spans="1:5" ht="12.75">
      <c r="A142" t="s">
        <v>60</v>
      </c>
      <c r="E142" s="39" t="s">
        <v>5</v>
      </c>
    </row>
    <row r="143" spans="1:13" ht="12.75">
      <c r="A143" t="s">
        <v>46</v>
      </c>
      <c r="C143" s="31" t="s">
        <v>5135</v>
      </c>
      <c r="E143" s="33" t="s">
        <v>5136</v>
      </c>
      <c r="J143" s="32">
        <f>0+J144+J149+J154+J199</f>
      </c>
      <c s="32">
        <f>0+K144+K149+K154+K199</f>
      </c>
      <c s="32">
        <f>0+L144+L149+L154+L199</f>
      </c>
      <c s="32">
        <f>0+M144+M149+M154+M199</f>
      </c>
    </row>
    <row r="144" spans="1:13" ht="12.75">
      <c r="A144" t="s">
        <v>49</v>
      </c>
      <c r="C144" s="31" t="s">
        <v>594</v>
      </c>
      <c r="E144" s="33" t="s">
        <v>595</v>
      </c>
      <c r="J144" s="32">
        <f>0</f>
      </c>
      <c s="32">
        <f>0</f>
      </c>
      <c s="32">
        <f>0+L145</f>
      </c>
      <c s="32">
        <f>0+M145</f>
      </c>
    </row>
    <row r="145" spans="1:16" ht="12.75">
      <c r="A145" t="s">
        <v>52</v>
      </c>
      <c s="34" t="s">
        <v>53</v>
      </c>
      <c s="34" t="s">
        <v>1377</v>
      </c>
      <c s="35" t="s">
        <v>5</v>
      </c>
      <c s="6" t="s">
        <v>1378</v>
      </c>
      <c s="36" t="s">
        <v>310</v>
      </c>
      <c s="37">
        <v>10</v>
      </c>
      <c s="36">
        <v>0</v>
      </c>
      <c s="36">
        <f>ROUND(G145*H145,6)</f>
      </c>
      <c r="L145" s="38">
        <v>0</v>
      </c>
      <c s="32">
        <f>ROUND(ROUND(L145,2)*ROUND(G145,3),2)</f>
      </c>
      <c s="36" t="s">
        <v>1379</v>
      </c>
      <c>
        <f>(M145*21)/100</f>
      </c>
      <c t="s">
        <v>27</v>
      </c>
    </row>
    <row r="146" spans="1:5" ht="12.75">
      <c r="A146" s="35" t="s">
        <v>58</v>
      </c>
      <c r="E146" s="39" t="s">
        <v>5</v>
      </c>
    </row>
    <row r="147" spans="1:5" ht="12.75">
      <c r="A147" s="35" t="s">
        <v>59</v>
      </c>
      <c r="E147" s="40" t="s">
        <v>5</v>
      </c>
    </row>
    <row r="148" spans="1:5" ht="12.75">
      <c r="A148" t="s">
        <v>60</v>
      </c>
      <c r="E148" s="39" t="s">
        <v>1380</v>
      </c>
    </row>
    <row r="149" spans="1:13" ht="12.75">
      <c r="A149" t="s">
        <v>49</v>
      </c>
      <c r="C149" s="31" t="s">
        <v>53</v>
      </c>
      <c r="E149" s="33" t="s">
        <v>406</v>
      </c>
      <c r="J149" s="32">
        <f>0</f>
      </c>
      <c s="32">
        <f>0</f>
      </c>
      <c s="32">
        <f>0+L150</f>
      </c>
      <c s="32">
        <f>0+M150</f>
      </c>
    </row>
    <row r="150" spans="1:16" ht="12.75">
      <c r="A150" t="s">
        <v>52</v>
      </c>
      <c s="34" t="s">
        <v>27</v>
      </c>
      <c s="34" t="s">
        <v>1545</v>
      </c>
      <c s="35" t="s">
        <v>5</v>
      </c>
      <c s="6" t="s">
        <v>1546</v>
      </c>
      <c s="36" t="s">
        <v>56</v>
      </c>
      <c s="37">
        <v>13.86</v>
      </c>
      <c s="36">
        <v>0</v>
      </c>
      <c s="36">
        <f>ROUND(G150*H150,6)</f>
      </c>
      <c r="L150" s="38">
        <v>0</v>
      </c>
      <c s="32">
        <f>ROUND(ROUND(L150,2)*ROUND(G150,3),2)</f>
      </c>
      <c s="36" t="s">
        <v>1379</v>
      </c>
      <c>
        <f>(M150*21)/100</f>
      </c>
      <c t="s">
        <v>27</v>
      </c>
    </row>
    <row r="151" spans="1:5" ht="12.75">
      <c r="A151" s="35" t="s">
        <v>58</v>
      </c>
      <c r="E151" s="39" t="s">
        <v>5</v>
      </c>
    </row>
    <row r="152" spans="1:5" ht="12.75">
      <c r="A152" s="35" t="s">
        <v>59</v>
      </c>
      <c r="E152" s="40" t="s">
        <v>5137</v>
      </c>
    </row>
    <row r="153" spans="1:5" ht="369.75">
      <c r="A153" t="s">
        <v>60</v>
      </c>
      <c r="E153" s="39" t="s">
        <v>1547</v>
      </c>
    </row>
    <row r="154" spans="1:13" ht="12.75">
      <c r="A154" t="s">
        <v>49</v>
      </c>
      <c r="C154" s="31" t="s">
        <v>126</v>
      </c>
      <c r="E154" s="33" t="s">
        <v>1436</v>
      </c>
      <c r="J154" s="32">
        <f>0</f>
      </c>
      <c s="32">
        <f>0</f>
      </c>
      <c s="32">
        <f>0+L155+L159+L163+L167+L171+L175+L179+L183+L187+L191+L195</f>
      </c>
      <c s="32">
        <f>0+M155+M159+M163+M167+M171+M175+M179+M183+M187+M191+M195</f>
      </c>
    </row>
    <row r="155" spans="1:16" ht="12.75">
      <c r="A155" t="s">
        <v>52</v>
      </c>
      <c s="34" t="s">
        <v>26</v>
      </c>
      <c s="34" t="s">
        <v>5138</v>
      </c>
      <c s="35" t="s">
        <v>5</v>
      </c>
      <c s="6" t="s">
        <v>5139</v>
      </c>
      <c s="36" t="s">
        <v>85</v>
      </c>
      <c s="37">
        <v>6</v>
      </c>
      <c s="36">
        <v>0</v>
      </c>
      <c s="36">
        <f>ROUND(G155*H155,6)</f>
      </c>
      <c r="L155" s="38">
        <v>0</v>
      </c>
      <c s="32">
        <f>ROUND(ROUND(L155,2)*ROUND(G155,3),2)</f>
      </c>
      <c s="36" t="s">
        <v>1379</v>
      </c>
      <c>
        <f>(M155*21)/100</f>
      </c>
      <c t="s">
        <v>27</v>
      </c>
    </row>
    <row r="156" spans="1:5" ht="12.75">
      <c r="A156" s="35" t="s">
        <v>58</v>
      </c>
      <c r="E156" s="39" t="s">
        <v>5</v>
      </c>
    </row>
    <row r="157" spans="1:5" ht="12.75">
      <c r="A157" s="35" t="s">
        <v>59</v>
      </c>
      <c r="E157" s="40" t="s">
        <v>5</v>
      </c>
    </row>
    <row r="158" spans="1:5" ht="89.25">
      <c r="A158" t="s">
        <v>60</v>
      </c>
      <c r="E158" s="39" t="s">
        <v>5140</v>
      </c>
    </row>
    <row r="159" spans="1:16" ht="12.75">
      <c r="A159" t="s">
        <v>52</v>
      </c>
      <c s="34" t="s">
        <v>75</v>
      </c>
      <c s="34" t="s">
        <v>5141</v>
      </c>
      <c s="35" t="s">
        <v>5</v>
      </c>
      <c s="6" t="s">
        <v>5142</v>
      </c>
      <c s="36" t="s">
        <v>85</v>
      </c>
      <c s="37">
        <v>4</v>
      </c>
      <c s="36">
        <v>0</v>
      </c>
      <c s="36">
        <f>ROUND(G159*H159,6)</f>
      </c>
      <c r="L159" s="38">
        <v>0</v>
      </c>
      <c s="32">
        <f>ROUND(ROUND(L159,2)*ROUND(G159,3),2)</f>
      </c>
      <c s="36" t="s">
        <v>1379</v>
      </c>
      <c>
        <f>(M159*21)/100</f>
      </c>
      <c t="s">
        <v>27</v>
      </c>
    </row>
    <row r="160" spans="1:5" ht="12.75">
      <c r="A160" s="35" t="s">
        <v>58</v>
      </c>
      <c r="E160" s="39" t="s">
        <v>5</v>
      </c>
    </row>
    <row r="161" spans="1:5" ht="12.75">
      <c r="A161" s="35" t="s">
        <v>59</v>
      </c>
      <c r="E161" s="40" t="s">
        <v>5</v>
      </c>
    </row>
    <row r="162" spans="1:5" ht="114.75">
      <c r="A162" t="s">
        <v>60</v>
      </c>
      <c r="E162" s="39" t="s">
        <v>1462</v>
      </c>
    </row>
    <row r="163" spans="1:16" ht="12.75">
      <c r="A163" t="s">
        <v>52</v>
      </c>
      <c s="34" t="s">
        <v>122</v>
      </c>
      <c s="34" t="s">
        <v>5143</v>
      </c>
      <c s="35" t="s">
        <v>5</v>
      </c>
      <c s="6" t="s">
        <v>5144</v>
      </c>
      <c s="36" t="s">
        <v>85</v>
      </c>
      <c s="37">
        <v>5</v>
      </c>
      <c s="36">
        <v>0</v>
      </c>
      <c s="36">
        <f>ROUND(G163*H163,6)</f>
      </c>
      <c r="L163" s="38">
        <v>0</v>
      </c>
      <c s="32">
        <f>ROUND(ROUND(L163,2)*ROUND(G163,3),2)</f>
      </c>
      <c s="36" t="s">
        <v>1379</v>
      </c>
      <c>
        <f>(M163*21)/100</f>
      </c>
      <c t="s">
        <v>27</v>
      </c>
    </row>
    <row r="164" spans="1:5" ht="12.75">
      <c r="A164" s="35" t="s">
        <v>58</v>
      </c>
      <c r="E164" s="39" t="s">
        <v>5</v>
      </c>
    </row>
    <row r="165" spans="1:5" ht="12.75">
      <c r="A165" s="35" t="s">
        <v>59</v>
      </c>
      <c r="E165" s="40" t="s">
        <v>5</v>
      </c>
    </row>
    <row r="166" spans="1:5" ht="357">
      <c r="A166" t="s">
        <v>60</v>
      </c>
      <c r="E166" s="39" t="s">
        <v>5145</v>
      </c>
    </row>
    <row r="167" spans="1:16" ht="12.75">
      <c r="A167" t="s">
        <v>52</v>
      </c>
      <c s="34" t="s">
        <v>126</v>
      </c>
      <c s="34" t="s">
        <v>5146</v>
      </c>
      <c s="35" t="s">
        <v>5</v>
      </c>
      <c s="6" t="s">
        <v>5147</v>
      </c>
      <c s="36" t="s">
        <v>85</v>
      </c>
      <c s="37">
        <v>2</v>
      </c>
      <c s="36">
        <v>0</v>
      </c>
      <c s="36">
        <f>ROUND(G167*H167,6)</f>
      </c>
      <c r="L167" s="38">
        <v>0</v>
      </c>
      <c s="32">
        <f>ROUND(ROUND(L167,2)*ROUND(G167,3),2)</f>
      </c>
      <c s="36" t="s">
        <v>1379</v>
      </c>
      <c>
        <f>(M167*21)/100</f>
      </c>
      <c t="s">
        <v>27</v>
      </c>
    </row>
    <row r="168" spans="1:5" ht="12.75">
      <c r="A168" s="35" t="s">
        <v>58</v>
      </c>
      <c r="E168" s="39" t="s">
        <v>5148</v>
      </c>
    </row>
    <row r="169" spans="1:5" ht="12.75">
      <c r="A169" s="35" t="s">
        <v>59</v>
      </c>
      <c r="E169" s="40" t="s">
        <v>5</v>
      </c>
    </row>
    <row r="170" spans="1:5" ht="409.5">
      <c r="A170" t="s">
        <v>60</v>
      </c>
      <c r="E170" s="39" t="s">
        <v>5149</v>
      </c>
    </row>
    <row r="171" spans="1:16" ht="25.5">
      <c r="A171" t="s">
        <v>52</v>
      </c>
      <c s="34" t="s">
        <v>130</v>
      </c>
      <c s="34" t="s">
        <v>5150</v>
      </c>
      <c s="35" t="s">
        <v>5</v>
      </c>
      <c s="6" t="s">
        <v>5151</v>
      </c>
      <c s="36" t="s">
        <v>85</v>
      </c>
      <c s="37">
        <v>3</v>
      </c>
      <c s="36">
        <v>0</v>
      </c>
      <c s="36">
        <f>ROUND(G171*H171,6)</f>
      </c>
      <c r="L171" s="38">
        <v>0</v>
      </c>
      <c s="32">
        <f>ROUND(ROUND(L171,2)*ROUND(G171,3),2)</f>
      </c>
      <c s="36" t="s">
        <v>1379</v>
      </c>
      <c>
        <f>(M171*21)/100</f>
      </c>
      <c t="s">
        <v>27</v>
      </c>
    </row>
    <row r="172" spans="1:5" ht="12.75">
      <c r="A172" s="35" t="s">
        <v>58</v>
      </c>
      <c r="E172" s="39" t="s">
        <v>5</v>
      </c>
    </row>
    <row r="173" spans="1:5" ht="12.75">
      <c r="A173" s="35" t="s">
        <v>59</v>
      </c>
      <c r="E173" s="40" t="s">
        <v>5</v>
      </c>
    </row>
    <row r="174" spans="1:5" ht="409.5">
      <c r="A174" t="s">
        <v>60</v>
      </c>
      <c r="E174" s="39" t="s">
        <v>5152</v>
      </c>
    </row>
    <row r="175" spans="1:16" ht="12.75">
      <c r="A175" t="s">
        <v>52</v>
      </c>
      <c s="34" t="s">
        <v>134</v>
      </c>
      <c s="34" t="s">
        <v>5153</v>
      </c>
      <c s="35" t="s">
        <v>53</v>
      </c>
      <c s="6" t="s">
        <v>5154</v>
      </c>
      <c s="36" t="s">
        <v>85</v>
      </c>
      <c s="37">
        <v>10</v>
      </c>
      <c s="36">
        <v>0</v>
      </c>
      <c s="36">
        <f>ROUND(G175*H175,6)</f>
      </c>
      <c r="L175" s="38">
        <v>0</v>
      </c>
      <c s="32">
        <f>ROUND(ROUND(L175,2)*ROUND(G175,3),2)</f>
      </c>
      <c s="36" t="s">
        <v>1379</v>
      </c>
      <c>
        <f>(M175*21)/100</f>
      </c>
      <c t="s">
        <v>27</v>
      </c>
    </row>
    <row r="176" spans="1:5" ht="12.75">
      <c r="A176" s="35" t="s">
        <v>58</v>
      </c>
      <c r="E176" s="39" t="s">
        <v>5</v>
      </c>
    </row>
    <row r="177" spans="1:5" ht="12.75">
      <c r="A177" s="35" t="s">
        <v>59</v>
      </c>
      <c r="E177" s="40" t="s">
        <v>5</v>
      </c>
    </row>
    <row r="178" spans="1:5" ht="409.5">
      <c r="A178" t="s">
        <v>60</v>
      </c>
      <c r="E178" s="39" t="s">
        <v>5155</v>
      </c>
    </row>
    <row r="179" spans="1:16" ht="12.75">
      <c r="A179" t="s">
        <v>52</v>
      </c>
      <c s="34" t="s">
        <v>138</v>
      </c>
      <c s="34" t="s">
        <v>5153</v>
      </c>
      <c s="35" t="s">
        <v>27</v>
      </c>
      <c s="6" t="s">
        <v>5156</v>
      </c>
      <c s="36" t="s">
        <v>85</v>
      </c>
      <c s="37">
        <v>3</v>
      </c>
      <c s="36">
        <v>0</v>
      </c>
      <c s="36">
        <f>ROUND(G179*H179,6)</f>
      </c>
      <c r="L179" s="38">
        <v>0</v>
      </c>
      <c s="32">
        <f>ROUND(ROUND(L179,2)*ROUND(G179,3),2)</f>
      </c>
      <c s="36" t="s">
        <v>1379</v>
      </c>
      <c>
        <f>(M179*21)/100</f>
      </c>
      <c t="s">
        <v>27</v>
      </c>
    </row>
    <row r="180" spans="1:5" ht="12.75">
      <c r="A180" s="35" t="s">
        <v>58</v>
      </c>
      <c r="E180" s="39" t="s">
        <v>5</v>
      </c>
    </row>
    <row r="181" spans="1:5" ht="12.75">
      <c r="A181" s="35" t="s">
        <v>59</v>
      </c>
      <c r="E181" s="40" t="s">
        <v>5</v>
      </c>
    </row>
    <row r="182" spans="1:5" ht="409.5">
      <c r="A182" t="s">
        <v>60</v>
      </c>
      <c r="E182" s="39" t="s">
        <v>5155</v>
      </c>
    </row>
    <row r="183" spans="1:16" ht="12.75">
      <c r="A183" t="s">
        <v>52</v>
      </c>
      <c s="34" t="s">
        <v>143</v>
      </c>
      <c s="34" t="s">
        <v>5157</v>
      </c>
      <c s="35" t="s">
        <v>5</v>
      </c>
      <c s="6" t="s">
        <v>5158</v>
      </c>
      <c s="36" t="s">
        <v>85</v>
      </c>
      <c s="37">
        <v>1</v>
      </c>
      <c s="36">
        <v>0</v>
      </c>
      <c s="36">
        <f>ROUND(G183*H183,6)</f>
      </c>
      <c r="L183" s="38">
        <v>0</v>
      </c>
      <c s="32">
        <f>ROUND(ROUND(L183,2)*ROUND(G183,3),2)</f>
      </c>
      <c s="36" t="s">
        <v>1379</v>
      </c>
      <c>
        <f>(M183*21)/100</f>
      </c>
      <c t="s">
        <v>27</v>
      </c>
    </row>
    <row r="184" spans="1:5" ht="12.75">
      <c r="A184" s="35" t="s">
        <v>58</v>
      </c>
      <c r="E184" s="39" t="s">
        <v>5</v>
      </c>
    </row>
    <row r="185" spans="1:5" ht="12.75">
      <c r="A185" s="35" t="s">
        <v>59</v>
      </c>
      <c r="E185" s="40" t="s">
        <v>5</v>
      </c>
    </row>
    <row r="186" spans="1:5" ht="357">
      <c r="A186" t="s">
        <v>60</v>
      </c>
      <c r="E186" s="39" t="s">
        <v>5145</v>
      </c>
    </row>
    <row r="187" spans="1:16" ht="12.75">
      <c r="A187" t="s">
        <v>52</v>
      </c>
      <c s="34" t="s">
        <v>147</v>
      </c>
      <c s="34" t="s">
        <v>5159</v>
      </c>
      <c s="35" t="s">
        <v>5</v>
      </c>
      <c s="6" t="s">
        <v>5160</v>
      </c>
      <c s="36" t="s">
        <v>85</v>
      </c>
      <c s="37">
        <v>5</v>
      </c>
      <c s="36">
        <v>0</v>
      </c>
      <c s="36">
        <f>ROUND(G187*H187,6)</f>
      </c>
      <c r="L187" s="38">
        <v>0</v>
      </c>
      <c s="32">
        <f>ROUND(ROUND(L187,2)*ROUND(G187,3),2)</f>
      </c>
      <c s="36" t="s">
        <v>1379</v>
      </c>
      <c>
        <f>(M187*21)/100</f>
      </c>
      <c t="s">
        <v>27</v>
      </c>
    </row>
    <row r="188" spans="1:5" ht="12.75">
      <c r="A188" s="35" t="s">
        <v>58</v>
      </c>
      <c r="E188" s="39" t="s">
        <v>5</v>
      </c>
    </row>
    <row r="189" spans="1:5" ht="12.75">
      <c r="A189" s="35" t="s">
        <v>59</v>
      </c>
      <c r="E189" s="40" t="s">
        <v>5</v>
      </c>
    </row>
    <row r="190" spans="1:5" ht="89.25">
      <c r="A190" t="s">
        <v>60</v>
      </c>
      <c r="E190" s="39" t="s">
        <v>5140</v>
      </c>
    </row>
    <row r="191" spans="1:16" ht="12.75">
      <c r="A191" t="s">
        <v>52</v>
      </c>
      <c s="34" t="s">
        <v>151</v>
      </c>
      <c s="34" t="s">
        <v>5161</v>
      </c>
      <c s="35" t="s">
        <v>5</v>
      </c>
      <c s="6" t="s">
        <v>5162</v>
      </c>
      <c s="36" t="s">
        <v>85</v>
      </c>
      <c s="37">
        <v>1</v>
      </c>
      <c s="36">
        <v>0</v>
      </c>
      <c s="36">
        <f>ROUND(G191*H191,6)</f>
      </c>
      <c r="L191" s="38">
        <v>0</v>
      </c>
      <c s="32">
        <f>ROUND(ROUND(L191,2)*ROUND(G191,3),2)</f>
      </c>
      <c s="36" t="s">
        <v>1379</v>
      </c>
      <c>
        <f>(M191*21)/100</f>
      </c>
      <c t="s">
        <v>27</v>
      </c>
    </row>
    <row r="192" spans="1:5" ht="12.75">
      <c r="A192" s="35" t="s">
        <v>58</v>
      </c>
      <c r="E192" s="39" t="s">
        <v>5</v>
      </c>
    </row>
    <row r="193" spans="1:5" ht="12.75">
      <c r="A193" s="35" t="s">
        <v>59</v>
      </c>
      <c r="E193" s="40" t="s">
        <v>5</v>
      </c>
    </row>
    <row r="194" spans="1:5" ht="89.25">
      <c r="A194" t="s">
        <v>60</v>
      </c>
      <c r="E194" s="39" t="s">
        <v>5140</v>
      </c>
    </row>
    <row r="195" spans="1:16" ht="12.75">
      <c r="A195" t="s">
        <v>52</v>
      </c>
      <c s="34" t="s">
        <v>155</v>
      </c>
      <c s="34" t="s">
        <v>5163</v>
      </c>
      <c s="35" t="s">
        <v>5</v>
      </c>
      <c s="6" t="s">
        <v>5164</v>
      </c>
      <c s="36" t="s">
        <v>85</v>
      </c>
      <c s="37">
        <v>2</v>
      </c>
      <c s="36">
        <v>0</v>
      </c>
      <c s="36">
        <f>ROUND(G195*H195,6)</f>
      </c>
      <c r="L195" s="38">
        <v>0</v>
      </c>
      <c s="32">
        <f>ROUND(ROUND(L195,2)*ROUND(G195,3),2)</f>
      </c>
      <c s="36" t="s">
        <v>1379</v>
      </c>
      <c>
        <f>(M195*21)/100</f>
      </c>
      <c t="s">
        <v>27</v>
      </c>
    </row>
    <row r="196" spans="1:5" ht="12.75">
      <c r="A196" s="35" t="s">
        <v>58</v>
      </c>
      <c r="E196" s="39" t="s">
        <v>5</v>
      </c>
    </row>
    <row r="197" spans="1:5" ht="12.75">
      <c r="A197" s="35" t="s">
        <v>59</v>
      </c>
      <c r="E197" s="40" t="s">
        <v>5</v>
      </c>
    </row>
    <row r="198" spans="1:5" ht="89.25">
      <c r="A198" t="s">
        <v>60</v>
      </c>
      <c r="E198" s="39" t="s">
        <v>5140</v>
      </c>
    </row>
    <row r="199" spans="1:13" ht="12.75">
      <c r="A199" t="s">
        <v>49</v>
      </c>
      <c r="C199" s="31" t="s">
        <v>367</v>
      </c>
      <c r="E199" s="33" t="s">
        <v>584</v>
      </c>
      <c r="J199" s="32">
        <f>0</f>
      </c>
      <c s="32">
        <f>0</f>
      </c>
      <c s="32">
        <f>0+L200+L204+L208</f>
      </c>
      <c s="32">
        <f>0+M200+M204+M208</f>
      </c>
    </row>
    <row r="200" spans="1:16" ht="25.5">
      <c r="A200" t="s">
        <v>52</v>
      </c>
      <c s="34" t="s">
        <v>70</v>
      </c>
      <c s="34" t="s">
        <v>1512</v>
      </c>
      <c s="35" t="s">
        <v>371</v>
      </c>
      <c s="6" t="s">
        <v>1513</v>
      </c>
      <c s="36" t="s">
        <v>373</v>
      </c>
      <c s="37">
        <v>19.294</v>
      </c>
      <c s="36">
        <v>0</v>
      </c>
      <c s="36">
        <f>ROUND(G200*H200,6)</f>
      </c>
      <c r="L200" s="38">
        <v>0</v>
      </c>
      <c s="32">
        <f>ROUND(ROUND(L200,2)*ROUND(G200,3),2)</f>
      </c>
      <c s="36" t="s">
        <v>350</v>
      </c>
      <c>
        <f>(M200*21)/100</f>
      </c>
      <c t="s">
        <v>27</v>
      </c>
    </row>
    <row r="201" spans="1:5" ht="12.75">
      <c r="A201" s="35" t="s">
        <v>58</v>
      </c>
      <c r="E201" s="39" t="s">
        <v>5165</v>
      </c>
    </row>
    <row r="202" spans="1:5" ht="12.75">
      <c r="A202" s="35" t="s">
        <v>59</v>
      </c>
      <c r="E202" s="40" t="s">
        <v>5</v>
      </c>
    </row>
    <row r="203" spans="1:5" ht="165.75">
      <c r="A203" t="s">
        <v>60</v>
      </c>
      <c r="E203" s="39" t="s">
        <v>375</v>
      </c>
    </row>
    <row r="204" spans="1:16" ht="38.25">
      <c r="A204" t="s">
        <v>52</v>
      </c>
      <c s="34" t="s">
        <v>110</v>
      </c>
      <c s="34" t="s">
        <v>1603</v>
      </c>
      <c s="35" t="s">
        <v>371</v>
      </c>
      <c s="6" t="s">
        <v>1604</v>
      </c>
      <c s="36" t="s">
        <v>373</v>
      </c>
      <c s="37">
        <v>1.072</v>
      </c>
      <c s="36">
        <v>0</v>
      </c>
      <c s="36">
        <f>ROUND(G204*H204,6)</f>
      </c>
      <c r="L204" s="38">
        <v>0</v>
      </c>
      <c s="32">
        <f>ROUND(ROUND(L204,2)*ROUND(G204,3),2)</f>
      </c>
      <c s="36" t="s">
        <v>350</v>
      </c>
      <c>
        <f>(M204*21)/100</f>
      </c>
      <c t="s">
        <v>27</v>
      </c>
    </row>
    <row r="205" spans="1:5" ht="51">
      <c r="A205" s="35" t="s">
        <v>58</v>
      </c>
      <c r="E205" s="39" t="s">
        <v>5166</v>
      </c>
    </row>
    <row r="206" spans="1:5" ht="12.75">
      <c r="A206" s="35" t="s">
        <v>59</v>
      </c>
      <c r="E206" s="40" t="s">
        <v>5</v>
      </c>
    </row>
    <row r="207" spans="1:5" ht="165.75">
      <c r="A207" t="s">
        <v>60</v>
      </c>
      <c r="E207" s="39" t="s">
        <v>375</v>
      </c>
    </row>
    <row r="208" spans="1:16" ht="38.25">
      <c r="A208" t="s">
        <v>52</v>
      </c>
      <c s="34" t="s">
        <v>115</v>
      </c>
      <c s="34" t="s">
        <v>1605</v>
      </c>
      <c s="35" t="s">
        <v>371</v>
      </c>
      <c s="6" t="s">
        <v>1606</v>
      </c>
      <c s="36" t="s">
        <v>373</v>
      </c>
      <c s="37">
        <v>1.072</v>
      </c>
      <c s="36">
        <v>0</v>
      </c>
      <c s="36">
        <f>ROUND(G208*H208,6)</f>
      </c>
      <c r="L208" s="38">
        <v>0</v>
      </c>
      <c s="32">
        <f>ROUND(ROUND(L208,2)*ROUND(G208,3),2)</f>
      </c>
      <c s="36" t="s">
        <v>350</v>
      </c>
      <c>
        <f>(M208*21)/100</f>
      </c>
      <c t="s">
        <v>27</v>
      </c>
    </row>
    <row r="209" spans="1:5" ht="63.75">
      <c r="A209" s="35" t="s">
        <v>58</v>
      </c>
      <c r="E209" s="39" t="s">
        <v>5167</v>
      </c>
    </row>
    <row r="210" spans="1:5" ht="12.75">
      <c r="A210" s="35" t="s">
        <v>59</v>
      </c>
      <c r="E210" s="40" t="s">
        <v>5</v>
      </c>
    </row>
    <row r="211" spans="1:5" ht="165.75">
      <c r="A211" t="s">
        <v>60</v>
      </c>
      <c r="E211"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5170</v>
      </c>
      <c r="E8" s="30" t="s">
        <v>5169</v>
      </c>
      <c r="J8" s="29">
        <f>0+J9</f>
      </c>
      <c s="29">
        <f>0+K9</f>
      </c>
      <c s="29">
        <f>0+L9</f>
      </c>
      <c s="29">
        <f>0+M9</f>
      </c>
    </row>
    <row r="9" spans="1:13" ht="12.75">
      <c r="A9" t="s">
        <v>46</v>
      </c>
      <c r="C9" s="31" t="s">
        <v>5171</v>
      </c>
      <c r="E9" s="33" t="s">
        <v>5172</v>
      </c>
      <c r="J9" s="32">
        <f>0+J10+J35+J40+J45+J54+J59+J96+J113+J178+J279+J328+J337+J342+J351</f>
      </c>
      <c s="32">
        <f>0+K10+K35+K40+K45+K54+K59+K96+K113+K178+K279+K328+K337+K342+K351</f>
      </c>
      <c s="32">
        <f>0+L10+L35+L40+L45+L54+L59+L96+L113+L178+L279+L328+L337+L342+L351</f>
      </c>
      <c s="32">
        <f>0+M10+M35+M40+M45+M54+M59+M96+M113+M178+M279+M328+M337+M342+M351</f>
      </c>
    </row>
    <row r="10" spans="1:13" ht="12.75">
      <c r="A10" t="s">
        <v>49</v>
      </c>
      <c r="C10" s="31" t="s">
        <v>53</v>
      </c>
      <c r="E10" s="33" t="s">
        <v>406</v>
      </c>
      <c r="J10" s="32">
        <f>0</f>
      </c>
      <c s="32">
        <f>0</f>
      </c>
      <c s="32">
        <f>0+L11+L15+L19+L23+L27+L31</f>
      </c>
      <c s="32">
        <f>0+M11+M15+M19+M23+M27+M31</f>
      </c>
    </row>
    <row r="11" spans="1:16" ht="12.75">
      <c r="A11" t="s">
        <v>52</v>
      </c>
      <c s="34" t="s">
        <v>53</v>
      </c>
      <c s="34" t="s">
        <v>1956</v>
      </c>
      <c s="35" t="s">
        <v>5</v>
      </c>
      <c s="6" t="s">
        <v>1957</v>
      </c>
      <c s="36" t="s">
        <v>73</v>
      </c>
      <c s="37">
        <v>1470</v>
      </c>
      <c s="36">
        <v>0</v>
      </c>
      <c s="36">
        <f>ROUND(G11*H11,6)</f>
      </c>
      <c r="L11" s="38">
        <v>0</v>
      </c>
      <c s="32">
        <f>ROUND(ROUND(L11,2)*ROUND(G11,3),2)</f>
      </c>
      <c s="36" t="s">
        <v>350</v>
      </c>
      <c>
        <f>(M11*21)/100</f>
      </c>
      <c t="s">
        <v>27</v>
      </c>
    </row>
    <row r="12" spans="1:5" ht="12.75">
      <c r="A12" s="35" t="s">
        <v>58</v>
      </c>
      <c r="E12" s="39" t="s">
        <v>5</v>
      </c>
    </row>
    <row r="13" spans="1:5" ht="12.75">
      <c r="A13" s="35" t="s">
        <v>59</v>
      </c>
      <c r="E13" s="40" t="s">
        <v>1269</v>
      </c>
    </row>
    <row r="14" spans="1:5" ht="12.75">
      <c r="A14" t="s">
        <v>60</v>
      </c>
      <c r="E14" s="39" t="s">
        <v>1958</v>
      </c>
    </row>
    <row r="15" spans="1:16" ht="12.75">
      <c r="A15" t="s">
        <v>52</v>
      </c>
      <c s="34" t="s">
        <v>27</v>
      </c>
      <c s="34" t="s">
        <v>1960</v>
      </c>
      <c s="35" t="s">
        <v>5</v>
      </c>
      <c s="6" t="s">
        <v>1961</v>
      </c>
      <c s="36" t="s">
        <v>56</v>
      </c>
      <c s="37">
        <v>5.2</v>
      </c>
      <c s="36">
        <v>0</v>
      </c>
      <c s="36">
        <f>ROUND(G15*H15,6)</f>
      </c>
      <c r="L15" s="38">
        <v>0</v>
      </c>
      <c s="32">
        <f>ROUND(ROUND(L15,2)*ROUND(G15,3),2)</f>
      </c>
      <c s="36" t="s">
        <v>350</v>
      </c>
      <c>
        <f>(M15*21)/100</f>
      </c>
      <c t="s">
        <v>27</v>
      </c>
    </row>
    <row r="16" spans="1:5" ht="12.75">
      <c r="A16" s="35" t="s">
        <v>58</v>
      </c>
      <c r="E16" s="39" t="s">
        <v>5</v>
      </c>
    </row>
    <row r="17" spans="1:5" ht="12.75">
      <c r="A17" s="35" t="s">
        <v>59</v>
      </c>
      <c r="E17" s="40" t="s">
        <v>1269</v>
      </c>
    </row>
    <row r="18" spans="1:5" ht="63.75">
      <c r="A18" t="s">
        <v>60</v>
      </c>
      <c r="E18" s="39" t="s">
        <v>1962</v>
      </c>
    </row>
    <row r="19" spans="1:16" ht="12.75">
      <c r="A19" t="s">
        <v>52</v>
      </c>
      <c s="34" t="s">
        <v>26</v>
      </c>
      <c s="34" t="s">
        <v>1842</v>
      </c>
      <c s="35" t="s">
        <v>5</v>
      </c>
      <c s="6" t="s">
        <v>1843</v>
      </c>
      <c s="36" t="s">
        <v>56</v>
      </c>
      <c s="37">
        <v>48</v>
      </c>
      <c s="36">
        <v>0</v>
      </c>
      <c s="36">
        <f>ROUND(G19*H19,6)</f>
      </c>
      <c r="L19" s="38">
        <v>0</v>
      </c>
      <c s="32">
        <f>ROUND(ROUND(L19,2)*ROUND(G19,3),2)</f>
      </c>
      <c s="36" t="s">
        <v>350</v>
      </c>
      <c>
        <f>(M19*21)/100</f>
      </c>
      <c t="s">
        <v>27</v>
      </c>
    </row>
    <row r="20" spans="1:5" ht="12.75">
      <c r="A20" s="35" t="s">
        <v>58</v>
      </c>
      <c r="E20" s="39" t="s">
        <v>5</v>
      </c>
    </row>
    <row r="21" spans="1:5" ht="12.75">
      <c r="A21" s="35" t="s">
        <v>59</v>
      </c>
      <c r="E21" s="40" t="s">
        <v>1269</v>
      </c>
    </row>
    <row r="22" spans="1:5" ht="216.75">
      <c r="A22" t="s">
        <v>60</v>
      </c>
      <c r="E22" s="39" t="s">
        <v>1970</v>
      </c>
    </row>
    <row r="23" spans="1:16" ht="12.75">
      <c r="A23" t="s">
        <v>52</v>
      </c>
      <c s="34" t="s">
        <v>70</v>
      </c>
      <c s="34" t="s">
        <v>407</v>
      </c>
      <c s="35" t="s">
        <v>5</v>
      </c>
      <c s="6" t="s">
        <v>408</v>
      </c>
      <c s="36" t="s">
        <v>56</v>
      </c>
      <c s="37">
        <v>480</v>
      </c>
      <c s="36">
        <v>0</v>
      </c>
      <c s="36">
        <f>ROUND(G23*H23,6)</f>
      </c>
      <c r="L23" s="38">
        <v>0</v>
      </c>
      <c s="32">
        <f>ROUND(ROUND(L23,2)*ROUND(G23,3),2)</f>
      </c>
      <c s="36" t="s">
        <v>350</v>
      </c>
      <c>
        <f>(M23*21)/100</f>
      </c>
      <c t="s">
        <v>27</v>
      </c>
    </row>
    <row r="24" spans="1:5" ht="12.75">
      <c r="A24" s="35" t="s">
        <v>58</v>
      </c>
      <c r="E24" s="39" t="s">
        <v>5</v>
      </c>
    </row>
    <row r="25" spans="1:5" ht="12.75">
      <c r="A25" s="35" t="s">
        <v>59</v>
      </c>
      <c r="E25" s="40" t="s">
        <v>1269</v>
      </c>
    </row>
    <row r="26" spans="1:5" ht="216.75">
      <c r="A26" t="s">
        <v>60</v>
      </c>
      <c r="E26" s="39" t="s">
        <v>1970</v>
      </c>
    </row>
    <row r="27" spans="1:16" ht="12.75">
      <c r="A27" t="s">
        <v>52</v>
      </c>
      <c s="34" t="s">
        <v>110</v>
      </c>
      <c s="34" t="s">
        <v>67</v>
      </c>
      <c s="35" t="s">
        <v>5</v>
      </c>
      <c s="6" t="s">
        <v>415</v>
      </c>
      <c s="36" t="s">
        <v>56</v>
      </c>
      <c s="37">
        <v>430</v>
      </c>
      <c s="36">
        <v>0</v>
      </c>
      <c s="36">
        <f>ROUND(G27*H27,6)</f>
      </c>
      <c r="L27" s="38">
        <v>0</v>
      </c>
      <c s="32">
        <f>ROUND(ROUND(L27,2)*ROUND(G27,3),2)</f>
      </c>
      <c s="36" t="s">
        <v>350</v>
      </c>
      <c>
        <f>(M27*21)/100</f>
      </c>
      <c t="s">
        <v>27</v>
      </c>
    </row>
    <row r="28" spans="1:5" ht="12.75">
      <c r="A28" s="35" t="s">
        <v>58</v>
      </c>
      <c r="E28" s="39" t="s">
        <v>5</v>
      </c>
    </row>
    <row r="29" spans="1:5" ht="12.75">
      <c r="A29" s="35" t="s">
        <v>59</v>
      </c>
      <c r="E29" s="40" t="s">
        <v>1269</v>
      </c>
    </row>
    <row r="30" spans="1:5" ht="153">
      <c r="A30" t="s">
        <v>60</v>
      </c>
      <c r="E30" s="39" t="s">
        <v>1973</v>
      </c>
    </row>
    <row r="31" spans="1:16" ht="12.75">
      <c r="A31" t="s">
        <v>52</v>
      </c>
      <c s="34" t="s">
        <v>115</v>
      </c>
      <c s="34" t="s">
        <v>1974</v>
      </c>
      <c s="35" t="s">
        <v>5</v>
      </c>
      <c s="6" t="s">
        <v>1975</v>
      </c>
      <c s="36" t="s">
        <v>73</v>
      </c>
      <c s="37">
        <v>1470</v>
      </c>
      <c s="36">
        <v>0</v>
      </c>
      <c s="36">
        <f>ROUND(G31*H31,6)</f>
      </c>
      <c r="L31" s="38">
        <v>0</v>
      </c>
      <c s="32">
        <f>ROUND(ROUND(L31,2)*ROUND(G31,3),2)</f>
      </c>
      <c s="36" t="s">
        <v>350</v>
      </c>
      <c>
        <f>(M31*21)/100</f>
      </c>
      <c t="s">
        <v>27</v>
      </c>
    </row>
    <row r="32" spans="1:5" ht="12.75">
      <c r="A32" s="35" t="s">
        <v>58</v>
      </c>
      <c r="E32" s="39" t="s">
        <v>5</v>
      </c>
    </row>
    <row r="33" spans="1:5" ht="12.75">
      <c r="A33" s="35" t="s">
        <v>59</v>
      </c>
      <c r="E33" s="40" t="s">
        <v>1269</v>
      </c>
    </row>
    <row r="34" spans="1:5" ht="38.25">
      <c r="A34" t="s">
        <v>60</v>
      </c>
      <c r="E34" s="39" t="s">
        <v>1976</v>
      </c>
    </row>
    <row r="35" spans="1:13" ht="12.75">
      <c r="A35" t="s">
        <v>49</v>
      </c>
      <c r="C35" s="31" t="s">
        <v>27</v>
      </c>
      <c r="E35" s="33" t="s">
        <v>821</v>
      </c>
      <c r="J35" s="32">
        <f>0</f>
      </c>
      <c s="32">
        <f>0</f>
      </c>
      <c s="32">
        <f>0+L36</f>
      </c>
      <c s="32">
        <f>0+M36</f>
      </c>
    </row>
    <row r="36" spans="1:16" ht="12.75">
      <c r="A36" t="s">
        <v>52</v>
      </c>
      <c s="34" t="s">
        <v>75</v>
      </c>
      <c s="34" t="s">
        <v>4945</v>
      </c>
      <c s="35" t="s">
        <v>5</v>
      </c>
      <c s="6" t="s">
        <v>4946</v>
      </c>
      <c s="36" t="s">
        <v>56</v>
      </c>
      <c s="37">
        <v>29</v>
      </c>
      <c s="36">
        <v>0</v>
      </c>
      <c s="36">
        <f>ROUND(G36*H36,6)</f>
      </c>
      <c r="L36" s="38">
        <v>0</v>
      </c>
      <c s="32">
        <f>ROUND(ROUND(L36,2)*ROUND(G36,3),2)</f>
      </c>
      <c s="36" t="s">
        <v>350</v>
      </c>
      <c>
        <f>(M36*21)/100</f>
      </c>
      <c t="s">
        <v>27</v>
      </c>
    </row>
    <row r="37" spans="1:5" ht="12.75">
      <c r="A37" s="35" t="s">
        <v>58</v>
      </c>
      <c r="E37" s="39" t="s">
        <v>5</v>
      </c>
    </row>
    <row r="38" spans="1:5" ht="12.75">
      <c r="A38" s="35" t="s">
        <v>59</v>
      </c>
      <c r="E38" s="40" t="s">
        <v>1269</v>
      </c>
    </row>
    <row r="39" spans="1:5" ht="267.75">
      <c r="A39" t="s">
        <v>60</v>
      </c>
      <c r="E39" s="39" t="s">
        <v>5173</v>
      </c>
    </row>
    <row r="40" spans="1:13" ht="12.75">
      <c r="A40" t="s">
        <v>49</v>
      </c>
      <c r="C40" s="31" t="s">
        <v>70</v>
      </c>
      <c r="E40" s="33" t="s">
        <v>1569</v>
      </c>
      <c r="J40" s="32">
        <f>0</f>
      </c>
      <c s="32">
        <f>0</f>
      </c>
      <c s="32">
        <f>0+L41</f>
      </c>
      <c s="32">
        <f>0+M41</f>
      </c>
    </row>
    <row r="41" spans="1:16" ht="12.75">
      <c r="A41" t="s">
        <v>52</v>
      </c>
      <c s="34" t="s">
        <v>122</v>
      </c>
      <c s="34" t="s">
        <v>1977</v>
      </c>
      <c s="35" t="s">
        <v>5</v>
      </c>
      <c s="6" t="s">
        <v>1978</v>
      </c>
      <c s="36" t="s">
        <v>56</v>
      </c>
      <c s="37">
        <v>32</v>
      </c>
      <c s="36">
        <v>0</v>
      </c>
      <c s="36">
        <f>ROUND(G41*H41,6)</f>
      </c>
      <c r="L41" s="38">
        <v>0</v>
      </c>
      <c s="32">
        <f>ROUND(ROUND(L41,2)*ROUND(G41,3),2)</f>
      </c>
      <c s="36" t="s">
        <v>350</v>
      </c>
      <c>
        <f>(M41*21)/100</f>
      </c>
      <c t="s">
        <v>27</v>
      </c>
    </row>
    <row r="42" spans="1:5" ht="12.75">
      <c r="A42" s="35" t="s">
        <v>58</v>
      </c>
      <c r="E42" s="39" t="s">
        <v>5</v>
      </c>
    </row>
    <row r="43" spans="1:5" ht="12.75">
      <c r="A43" s="35" t="s">
        <v>59</v>
      </c>
      <c r="E43" s="40" t="s">
        <v>1269</v>
      </c>
    </row>
    <row r="44" spans="1:5" ht="38.25">
      <c r="A44" t="s">
        <v>60</v>
      </c>
      <c r="E44" s="39" t="s">
        <v>1979</v>
      </c>
    </row>
    <row r="45" spans="1:13" ht="12.75">
      <c r="A45" t="s">
        <v>49</v>
      </c>
      <c r="C45" s="31" t="s">
        <v>110</v>
      </c>
      <c r="E45" s="33" t="s">
        <v>1007</v>
      </c>
      <c r="J45" s="32">
        <f>0</f>
      </c>
      <c s="32">
        <f>0</f>
      </c>
      <c s="32">
        <f>0+L46+L50</f>
      </c>
      <c s="32">
        <f>0+M46+M50</f>
      </c>
    </row>
    <row r="46" spans="1:16" ht="12.75">
      <c r="A46" t="s">
        <v>52</v>
      </c>
      <c s="34" t="s">
        <v>126</v>
      </c>
      <c s="34" t="s">
        <v>5174</v>
      </c>
      <c s="35" t="s">
        <v>5</v>
      </c>
      <c s="6" t="s">
        <v>5175</v>
      </c>
      <c s="36" t="s">
        <v>73</v>
      </c>
      <c s="37">
        <v>27</v>
      </c>
      <c s="36">
        <v>0</v>
      </c>
      <c s="36">
        <f>ROUND(G46*H46,6)</f>
      </c>
      <c r="L46" s="38">
        <v>0</v>
      </c>
      <c s="32">
        <f>ROUND(ROUND(L46,2)*ROUND(G46,3),2)</f>
      </c>
      <c s="36" t="s">
        <v>350</v>
      </c>
      <c>
        <f>(M46*21)/100</f>
      </c>
      <c t="s">
        <v>27</v>
      </c>
    </row>
    <row r="47" spans="1:5" ht="12.75">
      <c r="A47" s="35" t="s">
        <v>58</v>
      </c>
      <c r="E47" s="39" t="s">
        <v>5</v>
      </c>
    </row>
    <row r="48" spans="1:5" ht="12.75">
      <c r="A48" s="35" t="s">
        <v>59</v>
      </c>
      <c r="E48" s="40" t="s">
        <v>1269</v>
      </c>
    </row>
    <row r="49" spans="1:5" ht="63.75">
      <c r="A49" t="s">
        <v>60</v>
      </c>
      <c r="E49" s="39" t="s">
        <v>5176</v>
      </c>
    </row>
    <row r="50" spans="1:16" ht="12.75">
      <c r="A50" t="s">
        <v>52</v>
      </c>
      <c s="34" t="s">
        <v>130</v>
      </c>
      <c s="34" t="s">
        <v>1980</v>
      </c>
      <c s="35" t="s">
        <v>5</v>
      </c>
      <c s="6" t="s">
        <v>1981</v>
      </c>
      <c s="36" t="s">
        <v>73</v>
      </c>
      <c s="37">
        <v>40</v>
      </c>
      <c s="36">
        <v>0</v>
      </c>
      <c s="36">
        <f>ROUND(G50*H50,6)</f>
      </c>
      <c r="L50" s="38">
        <v>0</v>
      </c>
      <c s="32">
        <f>ROUND(ROUND(L50,2)*ROUND(G50,3),2)</f>
      </c>
      <c s="36" t="s">
        <v>350</v>
      </c>
      <c>
        <f>(M50*21)/100</f>
      </c>
      <c t="s">
        <v>27</v>
      </c>
    </row>
    <row r="51" spans="1:5" ht="12.75">
      <c r="A51" s="35" t="s">
        <v>58</v>
      </c>
      <c r="E51" s="39" t="s">
        <v>5</v>
      </c>
    </row>
    <row r="52" spans="1:5" ht="12.75">
      <c r="A52" s="35" t="s">
        <v>59</v>
      </c>
      <c r="E52" s="40" t="s">
        <v>1269</v>
      </c>
    </row>
    <row r="53" spans="1:5" ht="89.25">
      <c r="A53" t="s">
        <v>60</v>
      </c>
      <c r="E53" s="39" t="s">
        <v>1982</v>
      </c>
    </row>
    <row r="54" spans="1:13" ht="12.75">
      <c r="A54" t="s">
        <v>49</v>
      </c>
      <c r="C54" s="31" t="s">
        <v>115</v>
      </c>
      <c r="E54" s="33" t="s">
        <v>1866</v>
      </c>
      <c r="J54" s="32">
        <f>0</f>
      </c>
      <c s="32">
        <f>0</f>
      </c>
      <c s="32">
        <f>0+L55</f>
      </c>
      <c s="32">
        <f>0+M55</f>
      </c>
    </row>
    <row r="55" spans="1:16" ht="12.75">
      <c r="A55" t="s">
        <v>52</v>
      </c>
      <c s="34" t="s">
        <v>134</v>
      </c>
      <c s="34" t="s">
        <v>4110</v>
      </c>
      <c s="35" t="s">
        <v>5</v>
      </c>
      <c s="6" t="s">
        <v>4111</v>
      </c>
      <c s="36" t="s">
        <v>73</v>
      </c>
      <c s="37">
        <v>5</v>
      </c>
      <c s="36">
        <v>0</v>
      </c>
      <c s="36">
        <f>ROUND(G55*H55,6)</f>
      </c>
      <c r="L55" s="38">
        <v>0</v>
      </c>
      <c s="32">
        <f>ROUND(ROUND(L55,2)*ROUND(G55,3),2)</f>
      </c>
      <c s="36" t="s">
        <v>350</v>
      </c>
      <c>
        <f>(M55*21)/100</f>
      </c>
      <c t="s">
        <v>27</v>
      </c>
    </row>
    <row r="56" spans="1:5" ht="12.75">
      <c r="A56" s="35" t="s">
        <v>58</v>
      </c>
      <c r="E56" s="39" t="s">
        <v>5</v>
      </c>
    </row>
    <row r="57" spans="1:5" ht="12.75">
      <c r="A57" s="35" t="s">
        <v>59</v>
      </c>
      <c r="E57" s="40" t="s">
        <v>1269</v>
      </c>
    </row>
    <row r="58" spans="1:5" ht="38.25">
      <c r="A58" t="s">
        <v>60</v>
      </c>
      <c r="E58" s="39" t="s">
        <v>4112</v>
      </c>
    </row>
    <row r="59" spans="1:13" ht="12.75">
      <c r="A59" t="s">
        <v>49</v>
      </c>
      <c r="C59" s="31" t="s">
        <v>108</v>
      </c>
      <c r="E59" s="33" t="s">
        <v>1268</v>
      </c>
      <c r="J59" s="32">
        <f>0</f>
      </c>
      <c s="32">
        <f>0</f>
      </c>
      <c s="32">
        <f>0+L60+L64+L68+L72+L76+L80+L84+L88+L92</f>
      </c>
      <c s="32">
        <f>0+M60+M64+M68+M72+M76+M80+M84+M88+M92</f>
      </c>
    </row>
    <row r="60" spans="1:16" ht="12.75">
      <c r="A60" t="s">
        <v>52</v>
      </c>
      <c s="34" t="s">
        <v>138</v>
      </c>
      <c s="34" t="s">
        <v>116</v>
      </c>
      <c s="35" t="s">
        <v>5</v>
      </c>
      <c s="6" t="s">
        <v>117</v>
      </c>
      <c s="36" t="s">
        <v>85</v>
      </c>
      <c s="37">
        <v>16</v>
      </c>
      <c s="36">
        <v>0</v>
      </c>
      <c s="36">
        <f>ROUND(G60*H60,6)</f>
      </c>
      <c r="L60" s="38">
        <v>0</v>
      </c>
      <c s="32">
        <f>ROUND(ROUND(L60,2)*ROUND(G60,3),2)</f>
      </c>
      <c s="36" t="s">
        <v>350</v>
      </c>
      <c>
        <f>(M60*21)/100</f>
      </c>
      <c t="s">
        <v>27</v>
      </c>
    </row>
    <row r="61" spans="1:5" ht="12.75">
      <c r="A61" s="35" t="s">
        <v>58</v>
      </c>
      <c r="E61" s="39" t="s">
        <v>5</v>
      </c>
    </row>
    <row r="62" spans="1:5" ht="12.75">
      <c r="A62" s="35" t="s">
        <v>59</v>
      </c>
      <c r="E62" s="40" t="s">
        <v>1269</v>
      </c>
    </row>
    <row r="63" spans="1:5" ht="51">
      <c r="A63" t="s">
        <v>60</v>
      </c>
      <c r="E63" s="39" t="s">
        <v>5177</v>
      </c>
    </row>
    <row r="64" spans="1:16" ht="12.75">
      <c r="A64" t="s">
        <v>52</v>
      </c>
      <c s="34" t="s">
        <v>143</v>
      </c>
      <c s="34" t="s">
        <v>123</v>
      </c>
      <c s="35" t="s">
        <v>5</v>
      </c>
      <c s="6" t="s">
        <v>417</v>
      </c>
      <c s="36" t="s">
        <v>80</v>
      </c>
      <c s="37">
        <v>1455</v>
      </c>
      <c s="36">
        <v>0</v>
      </c>
      <c s="36">
        <f>ROUND(G64*H64,6)</f>
      </c>
      <c r="L64" s="38">
        <v>0</v>
      </c>
      <c s="32">
        <f>ROUND(ROUND(L64,2)*ROUND(G64,3),2)</f>
      </c>
      <c s="36" t="s">
        <v>350</v>
      </c>
      <c>
        <f>(M64*21)/100</f>
      </c>
      <c t="s">
        <v>27</v>
      </c>
    </row>
    <row r="65" spans="1:5" ht="12.75">
      <c r="A65" s="35" t="s">
        <v>58</v>
      </c>
      <c r="E65" s="39" t="s">
        <v>5</v>
      </c>
    </row>
    <row r="66" spans="1:5" ht="12.75">
      <c r="A66" s="35" t="s">
        <v>59</v>
      </c>
      <c r="E66" s="40" t="s">
        <v>1269</v>
      </c>
    </row>
    <row r="67" spans="1:5" ht="51">
      <c r="A67" t="s">
        <v>60</v>
      </c>
      <c r="E67" s="39" t="s">
        <v>154</v>
      </c>
    </row>
    <row r="68" spans="1:16" ht="12.75">
      <c r="A68" t="s">
        <v>52</v>
      </c>
      <c s="34" t="s">
        <v>147</v>
      </c>
      <c s="34" t="s">
        <v>1950</v>
      </c>
      <c s="35" t="s">
        <v>5</v>
      </c>
      <c s="6" t="s">
        <v>1951</v>
      </c>
      <c s="36" t="s">
        <v>80</v>
      </c>
      <c s="37">
        <v>786</v>
      </c>
      <c s="36">
        <v>0</v>
      </c>
      <c s="36">
        <f>ROUND(G68*H68,6)</f>
      </c>
      <c r="L68" s="38">
        <v>0</v>
      </c>
      <c s="32">
        <f>ROUND(ROUND(L68,2)*ROUND(G68,3),2)</f>
      </c>
      <c s="36" t="s">
        <v>350</v>
      </c>
      <c>
        <f>(M68*21)/100</f>
      </c>
      <c t="s">
        <v>27</v>
      </c>
    </row>
    <row r="69" spans="1:5" ht="12.75">
      <c r="A69" s="35" t="s">
        <v>58</v>
      </c>
      <c r="E69" s="39" t="s">
        <v>5</v>
      </c>
    </row>
    <row r="70" spans="1:5" ht="12.75">
      <c r="A70" s="35" t="s">
        <v>59</v>
      </c>
      <c r="E70" s="40" t="s">
        <v>1269</v>
      </c>
    </row>
    <row r="71" spans="1:5" ht="51">
      <c r="A71" t="s">
        <v>60</v>
      </c>
      <c r="E71" s="39" t="s">
        <v>1949</v>
      </c>
    </row>
    <row r="72" spans="1:16" ht="12.75">
      <c r="A72" t="s">
        <v>52</v>
      </c>
      <c s="34" t="s">
        <v>151</v>
      </c>
      <c s="34" t="s">
        <v>5178</v>
      </c>
      <c s="35" t="s">
        <v>5</v>
      </c>
      <c s="6" t="s">
        <v>5179</v>
      </c>
      <c s="36" t="s">
        <v>80</v>
      </c>
      <c s="37">
        <v>200</v>
      </c>
      <c s="36">
        <v>0</v>
      </c>
      <c s="36">
        <f>ROUND(G72*H72,6)</f>
      </c>
      <c r="L72" s="38">
        <v>0</v>
      </c>
      <c s="32">
        <f>ROUND(ROUND(L72,2)*ROUND(G72,3),2)</f>
      </c>
      <c s="36" t="s">
        <v>350</v>
      </c>
      <c>
        <f>(M72*21)/100</f>
      </c>
      <c t="s">
        <v>27</v>
      </c>
    </row>
    <row r="73" spans="1:5" ht="12.75">
      <c r="A73" s="35" t="s">
        <v>58</v>
      </c>
      <c r="E73" s="39" t="s">
        <v>5</v>
      </c>
    </row>
    <row r="74" spans="1:5" ht="12.75">
      <c r="A74" s="35" t="s">
        <v>59</v>
      </c>
      <c r="E74" s="40" t="s">
        <v>1269</v>
      </c>
    </row>
    <row r="75" spans="1:5" ht="51">
      <c r="A75" t="s">
        <v>60</v>
      </c>
      <c r="E75" s="39" t="s">
        <v>1949</v>
      </c>
    </row>
    <row r="76" spans="1:16" ht="12.75">
      <c r="A76" t="s">
        <v>52</v>
      </c>
      <c s="34" t="s">
        <v>155</v>
      </c>
      <c s="34" t="s">
        <v>135</v>
      </c>
      <c s="35" t="s">
        <v>5</v>
      </c>
      <c s="6" t="s">
        <v>136</v>
      </c>
      <c s="36" t="s">
        <v>80</v>
      </c>
      <c s="37">
        <v>1455</v>
      </c>
      <c s="36">
        <v>0</v>
      </c>
      <c s="36">
        <f>ROUND(G76*H76,6)</f>
      </c>
      <c r="L76" s="38">
        <v>0</v>
      </c>
      <c s="32">
        <f>ROUND(ROUND(L76,2)*ROUND(G76,3),2)</f>
      </c>
      <c s="36" t="s">
        <v>350</v>
      </c>
      <c>
        <f>(M76*21)/100</f>
      </c>
      <c t="s">
        <v>27</v>
      </c>
    </row>
    <row r="77" spans="1:5" ht="12.75">
      <c r="A77" s="35" t="s">
        <v>58</v>
      </c>
      <c r="E77" s="39" t="s">
        <v>5</v>
      </c>
    </row>
    <row r="78" spans="1:5" ht="12.75">
      <c r="A78" s="35" t="s">
        <v>59</v>
      </c>
      <c r="E78" s="40" t="s">
        <v>1269</v>
      </c>
    </row>
    <row r="79" spans="1:5" ht="76.5">
      <c r="A79" t="s">
        <v>60</v>
      </c>
      <c r="E79" s="39" t="s">
        <v>1952</v>
      </c>
    </row>
    <row r="80" spans="1:16" ht="12.75">
      <c r="A80" t="s">
        <v>52</v>
      </c>
      <c s="34" t="s">
        <v>77</v>
      </c>
      <c s="34" t="s">
        <v>5180</v>
      </c>
      <c s="35" t="s">
        <v>5</v>
      </c>
      <c s="6" t="s">
        <v>5181</v>
      </c>
      <c s="36" t="s">
        <v>85</v>
      </c>
      <c s="37">
        <v>4</v>
      </c>
      <c s="36">
        <v>0</v>
      </c>
      <c s="36">
        <f>ROUND(G80*H80,6)</f>
      </c>
      <c r="L80" s="38">
        <v>0</v>
      </c>
      <c s="32">
        <f>ROUND(ROUND(L80,2)*ROUND(G80,3),2)</f>
      </c>
      <c s="36" t="s">
        <v>350</v>
      </c>
      <c>
        <f>(M80*21)/100</f>
      </c>
      <c t="s">
        <v>27</v>
      </c>
    </row>
    <row r="81" spans="1:5" ht="12.75">
      <c r="A81" s="35" t="s">
        <v>58</v>
      </c>
      <c r="E81" s="39" t="s">
        <v>5</v>
      </c>
    </row>
    <row r="82" spans="1:5" ht="12.75">
      <c r="A82" s="35" t="s">
        <v>59</v>
      </c>
      <c r="E82" s="40" t="s">
        <v>1269</v>
      </c>
    </row>
    <row r="83" spans="1:5" ht="38.25">
      <c r="A83" t="s">
        <v>60</v>
      </c>
      <c r="E83" s="39" t="s">
        <v>4117</v>
      </c>
    </row>
    <row r="84" spans="1:16" ht="25.5">
      <c r="A84" t="s">
        <v>52</v>
      </c>
      <c s="34" t="s">
        <v>82</v>
      </c>
      <c s="34" t="s">
        <v>938</v>
      </c>
      <c s="35" t="s">
        <v>5</v>
      </c>
      <c s="6" t="s">
        <v>939</v>
      </c>
      <c s="36" t="s">
        <v>80</v>
      </c>
      <c s="37">
        <v>260</v>
      </c>
      <c s="36">
        <v>0</v>
      </c>
      <c s="36">
        <f>ROUND(G84*H84,6)</f>
      </c>
      <c r="L84" s="38">
        <v>0</v>
      </c>
      <c s="32">
        <f>ROUND(ROUND(L84,2)*ROUND(G84,3),2)</f>
      </c>
      <c s="36" t="s">
        <v>350</v>
      </c>
      <c>
        <f>(M84*21)/100</f>
      </c>
      <c t="s">
        <v>27</v>
      </c>
    </row>
    <row r="85" spans="1:5" ht="12.75">
      <c r="A85" s="35" t="s">
        <v>58</v>
      </c>
      <c r="E85" s="39" t="s">
        <v>5</v>
      </c>
    </row>
    <row r="86" spans="1:5" ht="12.75">
      <c r="A86" s="35" t="s">
        <v>59</v>
      </c>
      <c r="E86" s="40" t="s">
        <v>1269</v>
      </c>
    </row>
    <row r="87" spans="1:5" ht="25.5">
      <c r="A87" t="s">
        <v>60</v>
      </c>
      <c r="E87" s="39" t="s">
        <v>4118</v>
      </c>
    </row>
    <row r="88" spans="1:16" ht="12.75">
      <c r="A88" t="s">
        <v>52</v>
      </c>
      <c s="34" t="s">
        <v>87</v>
      </c>
      <c s="34" t="s">
        <v>156</v>
      </c>
      <c s="35" t="s">
        <v>5</v>
      </c>
      <c s="6" t="s">
        <v>157</v>
      </c>
      <c s="36" t="s">
        <v>80</v>
      </c>
      <c s="37">
        <v>786</v>
      </c>
      <c s="36">
        <v>0</v>
      </c>
      <c s="36">
        <f>ROUND(G88*H88,6)</f>
      </c>
      <c r="L88" s="38">
        <v>0</v>
      </c>
      <c s="32">
        <f>ROUND(ROUND(L88,2)*ROUND(G88,3),2)</f>
      </c>
      <c s="36" t="s">
        <v>350</v>
      </c>
      <c>
        <f>(M88*21)/100</f>
      </c>
      <c t="s">
        <v>27</v>
      </c>
    </row>
    <row r="89" spans="1:5" ht="12.75">
      <c r="A89" s="35" t="s">
        <v>58</v>
      </c>
      <c r="E89" s="39" t="s">
        <v>5</v>
      </c>
    </row>
    <row r="90" spans="1:5" ht="12.75">
      <c r="A90" s="35" t="s">
        <v>59</v>
      </c>
      <c r="E90" s="40" t="s">
        <v>1269</v>
      </c>
    </row>
    <row r="91" spans="1:5" ht="63.75">
      <c r="A91" t="s">
        <v>60</v>
      </c>
      <c r="E91" s="39" t="s">
        <v>158</v>
      </c>
    </row>
    <row r="92" spans="1:16" ht="12.75">
      <c r="A92" t="s">
        <v>52</v>
      </c>
      <c s="34" t="s">
        <v>91</v>
      </c>
      <c s="34" t="s">
        <v>5182</v>
      </c>
      <c s="35" t="s">
        <v>5</v>
      </c>
      <c s="6" t="s">
        <v>5183</v>
      </c>
      <c s="36" t="s">
        <v>73</v>
      </c>
      <c s="37">
        <v>480</v>
      </c>
      <c s="36">
        <v>0</v>
      </c>
      <c s="36">
        <f>ROUND(G92*H92,6)</f>
      </c>
      <c r="L92" s="38">
        <v>0</v>
      </c>
      <c s="32">
        <f>ROUND(ROUND(L92,2)*ROUND(G92,3),2)</f>
      </c>
      <c s="36" t="s">
        <v>350</v>
      </c>
      <c>
        <f>(M92*21)/100</f>
      </c>
      <c t="s">
        <v>27</v>
      </c>
    </row>
    <row r="93" spans="1:5" ht="12.75">
      <c r="A93" s="35" t="s">
        <v>58</v>
      </c>
      <c r="E93" s="39" t="s">
        <v>5</v>
      </c>
    </row>
    <row r="94" spans="1:5" ht="12.75">
      <c r="A94" s="35" t="s">
        <v>59</v>
      </c>
      <c r="E94" s="40" t="s">
        <v>1269</v>
      </c>
    </row>
    <row r="95" spans="1:5" ht="102">
      <c r="A95" t="s">
        <v>60</v>
      </c>
      <c r="E95" s="39" t="s">
        <v>5184</v>
      </c>
    </row>
    <row r="96" spans="1:13" ht="12.75">
      <c r="A96" t="s">
        <v>49</v>
      </c>
      <c r="C96" s="31" t="s">
        <v>1278</v>
      </c>
      <c r="E96" s="33" t="s">
        <v>1279</v>
      </c>
      <c r="J96" s="32">
        <f>0</f>
      </c>
      <c s="32">
        <f>0</f>
      </c>
      <c s="32">
        <f>0+L97+L101+L105+L109</f>
      </c>
      <c s="32">
        <f>0+M97+M101+M105+M109</f>
      </c>
    </row>
    <row r="97" spans="1:16" ht="25.5">
      <c r="A97" t="s">
        <v>52</v>
      </c>
      <c s="34" t="s">
        <v>96</v>
      </c>
      <c s="34" t="s">
        <v>5185</v>
      </c>
      <c s="35" t="s">
        <v>5</v>
      </c>
      <c s="6" t="s">
        <v>5186</v>
      </c>
      <c s="36" t="s">
        <v>85</v>
      </c>
      <c s="37">
        <v>22</v>
      </c>
      <c s="36">
        <v>0</v>
      </c>
      <c s="36">
        <f>ROUND(G97*H97,6)</f>
      </c>
      <c r="L97" s="38">
        <v>0</v>
      </c>
      <c s="32">
        <f>ROUND(ROUND(L97,2)*ROUND(G97,3),2)</f>
      </c>
      <c s="36" t="s">
        <v>350</v>
      </c>
      <c>
        <f>(M97*21)/100</f>
      </c>
      <c t="s">
        <v>27</v>
      </c>
    </row>
    <row r="98" spans="1:5" ht="12.75">
      <c r="A98" s="35" t="s">
        <v>58</v>
      </c>
      <c r="E98" s="39" t="s">
        <v>5</v>
      </c>
    </row>
    <row r="99" spans="1:5" ht="12.75">
      <c r="A99" s="35" t="s">
        <v>59</v>
      </c>
      <c r="E99" s="40" t="s">
        <v>1269</v>
      </c>
    </row>
    <row r="100" spans="1:5" ht="38.25">
      <c r="A100" t="s">
        <v>60</v>
      </c>
      <c r="E100" s="39" t="s">
        <v>4125</v>
      </c>
    </row>
    <row r="101" spans="1:16" ht="12.75">
      <c r="A101" t="s">
        <v>52</v>
      </c>
      <c s="34" t="s">
        <v>181</v>
      </c>
      <c s="34" t="s">
        <v>78</v>
      </c>
      <c s="35" t="s">
        <v>5</v>
      </c>
      <c s="6" t="s">
        <v>79</v>
      </c>
      <c s="36" t="s">
        <v>80</v>
      </c>
      <c s="37">
        <v>715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1269</v>
      </c>
    </row>
    <row r="104" spans="1:5" ht="51">
      <c r="A104" t="s">
        <v>60</v>
      </c>
      <c r="E104" s="39" t="s">
        <v>1994</v>
      </c>
    </row>
    <row r="105" spans="1:16" ht="12.75">
      <c r="A105" t="s">
        <v>52</v>
      </c>
      <c s="34" t="s">
        <v>186</v>
      </c>
      <c s="34" t="s">
        <v>1289</v>
      </c>
      <c s="35" t="s">
        <v>5</v>
      </c>
      <c s="6" t="s">
        <v>1290</v>
      </c>
      <c s="36" t="s">
        <v>85</v>
      </c>
      <c s="37">
        <v>50</v>
      </c>
      <c s="36">
        <v>0</v>
      </c>
      <c s="36">
        <f>ROUND(G105*H105,6)</f>
      </c>
      <c r="L105" s="38">
        <v>0</v>
      </c>
      <c s="32">
        <f>ROUND(ROUND(L105,2)*ROUND(G105,3),2)</f>
      </c>
      <c s="36" t="s">
        <v>350</v>
      </c>
      <c>
        <f>(M105*21)/100</f>
      </c>
      <c t="s">
        <v>27</v>
      </c>
    </row>
    <row r="106" spans="1:5" ht="12.75">
      <c r="A106" s="35" t="s">
        <v>58</v>
      </c>
      <c r="E106" s="39" t="s">
        <v>5</v>
      </c>
    </row>
    <row r="107" spans="1:5" ht="12.75">
      <c r="A107" s="35" t="s">
        <v>59</v>
      </c>
      <c r="E107" s="40" t="s">
        <v>1269</v>
      </c>
    </row>
    <row r="108" spans="1:5" ht="38.25">
      <c r="A108" t="s">
        <v>60</v>
      </c>
      <c r="E108" s="39" t="s">
        <v>1291</v>
      </c>
    </row>
    <row r="109" spans="1:16" ht="12.75">
      <c r="A109" t="s">
        <v>52</v>
      </c>
      <c s="34" t="s">
        <v>189</v>
      </c>
      <c s="34" t="s">
        <v>88</v>
      </c>
      <c s="35" t="s">
        <v>5</v>
      </c>
      <c s="6" t="s">
        <v>89</v>
      </c>
      <c s="36" t="s">
        <v>85</v>
      </c>
      <c s="37">
        <v>47</v>
      </c>
      <c s="36">
        <v>0</v>
      </c>
      <c s="36">
        <f>ROUND(G109*H109,6)</f>
      </c>
      <c r="L109" s="38">
        <v>0</v>
      </c>
      <c s="32">
        <f>ROUND(ROUND(L109,2)*ROUND(G109,3),2)</f>
      </c>
      <c s="36" t="s">
        <v>350</v>
      </c>
      <c>
        <f>(M109*21)/100</f>
      </c>
      <c t="s">
        <v>27</v>
      </c>
    </row>
    <row r="110" spans="1:5" ht="12.75">
      <c r="A110" s="35" t="s">
        <v>58</v>
      </c>
      <c r="E110" s="39" t="s">
        <v>5</v>
      </c>
    </row>
    <row r="111" spans="1:5" ht="12.75">
      <c r="A111" s="35" t="s">
        <v>59</v>
      </c>
      <c r="E111" s="40" t="s">
        <v>1269</v>
      </c>
    </row>
    <row r="112" spans="1:5" ht="51">
      <c r="A112" t="s">
        <v>60</v>
      </c>
      <c r="E112" s="39" t="s">
        <v>1292</v>
      </c>
    </row>
    <row r="113" spans="1:13" ht="12.75">
      <c r="A113" t="s">
        <v>49</v>
      </c>
      <c r="C113" s="31" t="s">
        <v>1293</v>
      </c>
      <c r="E113" s="33" t="s">
        <v>1294</v>
      </c>
      <c r="J113" s="32">
        <f>0</f>
      </c>
      <c s="32">
        <f>0</f>
      </c>
      <c s="32">
        <f>0+L114+L118+L122+L126+L130+L134+L138+L142+L146+L150+L154+L158+L162+L166+L170+L174</f>
      </c>
      <c s="32">
        <f>0+M114+M118+M122+M126+M130+M134+M138+M142+M146+M150+M154+M158+M162+M166+M170+M174</f>
      </c>
    </row>
    <row r="114" spans="1:16" ht="12.75">
      <c r="A114" t="s">
        <v>52</v>
      </c>
      <c s="34" t="s">
        <v>193</v>
      </c>
      <c s="34" t="s">
        <v>97</v>
      </c>
      <c s="35" t="s">
        <v>5</v>
      </c>
      <c s="6" t="s">
        <v>98</v>
      </c>
      <c s="36" t="s">
        <v>80</v>
      </c>
      <c s="37">
        <v>794</v>
      </c>
      <c s="36">
        <v>0</v>
      </c>
      <c s="36">
        <f>ROUND(G114*H114,6)</f>
      </c>
      <c r="L114" s="38">
        <v>0</v>
      </c>
      <c s="32">
        <f>ROUND(ROUND(L114,2)*ROUND(G114,3),2)</f>
      </c>
      <c s="36" t="s">
        <v>350</v>
      </c>
      <c>
        <f>(M114*21)/100</f>
      </c>
      <c t="s">
        <v>27</v>
      </c>
    </row>
    <row r="115" spans="1:5" ht="12.75">
      <c r="A115" s="35" t="s">
        <v>58</v>
      </c>
      <c r="E115" s="39" t="s">
        <v>5</v>
      </c>
    </row>
    <row r="116" spans="1:5" ht="12.75">
      <c r="A116" s="35" t="s">
        <v>59</v>
      </c>
      <c r="E116" s="40" t="s">
        <v>1269</v>
      </c>
    </row>
    <row r="117" spans="1:5" ht="38.25">
      <c r="A117" t="s">
        <v>60</v>
      </c>
      <c r="E117" s="39" t="s">
        <v>1295</v>
      </c>
    </row>
    <row r="118" spans="1:16" ht="12.75">
      <c r="A118" t="s">
        <v>52</v>
      </c>
      <c s="34" t="s">
        <v>196</v>
      </c>
      <c s="34" t="s">
        <v>1296</v>
      </c>
      <c s="35" t="s">
        <v>5</v>
      </c>
      <c s="6" t="s">
        <v>1297</v>
      </c>
      <c s="36" t="s">
        <v>80</v>
      </c>
      <c s="37">
        <v>105</v>
      </c>
      <c s="36">
        <v>0</v>
      </c>
      <c s="36">
        <f>ROUND(G118*H118,6)</f>
      </c>
      <c r="L118" s="38">
        <v>0</v>
      </c>
      <c s="32">
        <f>ROUND(ROUND(L118,2)*ROUND(G118,3),2)</f>
      </c>
      <c s="36" t="s">
        <v>350</v>
      </c>
      <c>
        <f>(M118*21)/100</f>
      </c>
      <c t="s">
        <v>27</v>
      </c>
    </row>
    <row r="119" spans="1:5" ht="12.75">
      <c r="A119" s="35" t="s">
        <v>58</v>
      </c>
      <c r="E119" s="39" t="s">
        <v>5</v>
      </c>
    </row>
    <row r="120" spans="1:5" ht="12.75">
      <c r="A120" s="35" t="s">
        <v>59</v>
      </c>
      <c r="E120" s="40" t="s">
        <v>1269</v>
      </c>
    </row>
    <row r="121" spans="1:5" ht="38.25">
      <c r="A121" t="s">
        <v>60</v>
      </c>
      <c r="E121" s="39" t="s">
        <v>1295</v>
      </c>
    </row>
    <row r="122" spans="1:16" ht="12.75">
      <c r="A122" t="s">
        <v>52</v>
      </c>
      <c s="34" t="s">
        <v>200</v>
      </c>
      <c s="34" t="s">
        <v>1298</v>
      </c>
      <c s="35" t="s">
        <v>5</v>
      </c>
      <c s="6" t="s">
        <v>1299</v>
      </c>
      <c s="36" t="s">
        <v>80</v>
      </c>
      <c s="37">
        <v>1966</v>
      </c>
      <c s="36">
        <v>0</v>
      </c>
      <c s="36">
        <f>ROUND(G122*H122,6)</f>
      </c>
      <c r="L122" s="38">
        <v>0</v>
      </c>
      <c s="32">
        <f>ROUND(ROUND(L122,2)*ROUND(G122,3),2)</f>
      </c>
      <c s="36" t="s">
        <v>350</v>
      </c>
      <c>
        <f>(M122*21)/100</f>
      </c>
      <c t="s">
        <v>27</v>
      </c>
    </row>
    <row r="123" spans="1:5" ht="12.75">
      <c r="A123" s="35" t="s">
        <v>58</v>
      </c>
      <c r="E123" s="39" t="s">
        <v>5</v>
      </c>
    </row>
    <row r="124" spans="1:5" ht="12.75">
      <c r="A124" s="35" t="s">
        <v>59</v>
      </c>
      <c r="E124" s="40" t="s">
        <v>1269</v>
      </c>
    </row>
    <row r="125" spans="1:5" ht="38.25">
      <c r="A125" t="s">
        <v>60</v>
      </c>
      <c r="E125" s="39" t="s">
        <v>1295</v>
      </c>
    </row>
    <row r="126" spans="1:16" ht="12.75">
      <c r="A126" t="s">
        <v>52</v>
      </c>
      <c s="34" t="s">
        <v>203</v>
      </c>
      <c s="34" t="s">
        <v>1300</v>
      </c>
      <c s="35" t="s">
        <v>5</v>
      </c>
      <c s="6" t="s">
        <v>1301</v>
      </c>
      <c s="36" t="s">
        <v>80</v>
      </c>
      <c s="37">
        <v>778</v>
      </c>
      <c s="36">
        <v>0</v>
      </c>
      <c s="36">
        <f>ROUND(G126*H126,6)</f>
      </c>
      <c r="L126" s="38">
        <v>0</v>
      </c>
      <c s="32">
        <f>ROUND(ROUND(L126,2)*ROUND(G126,3),2)</f>
      </c>
      <c s="36" t="s">
        <v>350</v>
      </c>
      <c>
        <f>(M126*21)/100</f>
      </c>
      <c t="s">
        <v>27</v>
      </c>
    </row>
    <row r="127" spans="1:5" ht="12.75">
      <c r="A127" s="35" t="s">
        <v>58</v>
      </c>
      <c r="E127" s="39" t="s">
        <v>5</v>
      </c>
    </row>
    <row r="128" spans="1:5" ht="12.75">
      <c r="A128" s="35" t="s">
        <v>59</v>
      </c>
      <c r="E128" s="40" t="s">
        <v>1269</v>
      </c>
    </row>
    <row r="129" spans="1:5" ht="38.25">
      <c r="A129" t="s">
        <v>60</v>
      </c>
      <c r="E129" s="39" t="s">
        <v>1295</v>
      </c>
    </row>
    <row r="130" spans="1:16" ht="12.75">
      <c r="A130" t="s">
        <v>52</v>
      </c>
      <c s="34" t="s">
        <v>207</v>
      </c>
      <c s="34" t="s">
        <v>1302</v>
      </c>
      <c s="35" t="s">
        <v>5</v>
      </c>
      <c s="6" t="s">
        <v>1303</v>
      </c>
      <c s="36" t="s">
        <v>80</v>
      </c>
      <c s="37">
        <v>25</v>
      </c>
      <c s="36">
        <v>0</v>
      </c>
      <c s="36">
        <f>ROUND(G130*H130,6)</f>
      </c>
      <c r="L130" s="38">
        <v>0</v>
      </c>
      <c s="32">
        <f>ROUND(ROUND(L130,2)*ROUND(G130,3),2)</f>
      </c>
      <c s="36" t="s">
        <v>350</v>
      </c>
      <c>
        <f>(M130*21)/100</f>
      </c>
      <c t="s">
        <v>27</v>
      </c>
    </row>
    <row r="131" spans="1:5" ht="12.75">
      <c r="A131" s="35" t="s">
        <v>58</v>
      </c>
      <c r="E131" s="39" t="s">
        <v>5</v>
      </c>
    </row>
    <row r="132" spans="1:5" ht="12.75">
      <c r="A132" s="35" t="s">
        <v>59</v>
      </c>
      <c r="E132" s="40" t="s">
        <v>1269</v>
      </c>
    </row>
    <row r="133" spans="1:5" ht="38.25">
      <c r="A133" t="s">
        <v>60</v>
      </c>
      <c r="E133" s="39" t="s">
        <v>1295</v>
      </c>
    </row>
    <row r="134" spans="1:16" ht="12.75">
      <c r="A134" t="s">
        <v>52</v>
      </c>
      <c s="34" t="s">
        <v>159</v>
      </c>
      <c s="34" t="s">
        <v>5187</v>
      </c>
      <c s="35" t="s">
        <v>5</v>
      </c>
      <c s="6" t="s">
        <v>5188</v>
      </c>
      <c s="36" t="s">
        <v>80</v>
      </c>
      <c s="37">
        <v>200</v>
      </c>
      <c s="36">
        <v>0</v>
      </c>
      <c s="36">
        <f>ROUND(G134*H134,6)</f>
      </c>
      <c r="L134" s="38">
        <v>0</v>
      </c>
      <c s="32">
        <f>ROUND(ROUND(L134,2)*ROUND(G134,3),2)</f>
      </c>
      <c s="36" t="s">
        <v>350</v>
      </c>
      <c>
        <f>(M134*21)/100</f>
      </c>
      <c t="s">
        <v>27</v>
      </c>
    </row>
    <row r="135" spans="1:5" ht="12.75">
      <c r="A135" s="35" t="s">
        <v>58</v>
      </c>
      <c r="E135" s="39" t="s">
        <v>5</v>
      </c>
    </row>
    <row r="136" spans="1:5" ht="12.75">
      <c r="A136" s="35" t="s">
        <v>59</v>
      </c>
      <c r="E136" s="40" t="s">
        <v>1269</v>
      </c>
    </row>
    <row r="137" spans="1:5" ht="38.25">
      <c r="A137" t="s">
        <v>60</v>
      </c>
      <c r="E137" s="39" t="s">
        <v>1295</v>
      </c>
    </row>
    <row r="138" spans="1:16" ht="12.75">
      <c r="A138" t="s">
        <v>52</v>
      </c>
      <c s="34" t="s">
        <v>210</v>
      </c>
      <c s="34" t="s">
        <v>5189</v>
      </c>
      <c s="35" t="s">
        <v>5</v>
      </c>
      <c s="6" t="s">
        <v>5190</v>
      </c>
      <c s="36" t="s">
        <v>80</v>
      </c>
      <c s="37">
        <v>313</v>
      </c>
      <c s="36">
        <v>0</v>
      </c>
      <c s="36">
        <f>ROUND(G138*H138,6)</f>
      </c>
      <c r="L138" s="38">
        <v>0</v>
      </c>
      <c s="32">
        <f>ROUND(ROUND(L138,2)*ROUND(G138,3),2)</f>
      </c>
      <c s="36" t="s">
        <v>350</v>
      </c>
      <c>
        <f>(M138*21)/100</f>
      </c>
      <c t="s">
        <v>27</v>
      </c>
    </row>
    <row r="139" spans="1:5" ht="12.75">
      <c r="A139" s="35" t="s">
        <v>58</v>
      </c>
      <c r="E139" s="39" t="s">
        <v>5</v>
      </c>
    </row>
    <row r="140" spans="1:5" ht="12.75">
      <c r="A140" s="35" t="s">
        <v>59</v>
      </c>
      <c r="E140" s="40" t="s">
        <v>1269</v>
      </c>
    </row>
    <row r="141" spans="1:5" ht="38.25">
      <c r="A141" t="s">
        <v>60</v>
      </c>
      <c r="E141" s="39" t="s">
        <v>1295</v>
      </c>
    </row>
    <row r="142" spans="1:16" ht="12.75">
      <c r="A142" t="s">
        <v>52</v>
      </c>
      <c s="34" t="s">
        <v>215</v>
      </c>
      <c s="34" t="s">
        <v>1304</v>
      </c>
      <c s="35" t="s">
        <v>5</v>
      </c>
      <c s="6" t="s">
        <v>1305</v>
      </c>
      <c s="36" t="s">
        <v>80</v>
      </c>
      <c s="37">
        <v>30</v>
      </c>
      <c s="36">
        <v>0</v>
      </c>
      <c s="36">
        <f>ROUND(G142*H142,6)</f>
      </c>
      <c r="L142" s="38">
        <v>0</v>
      </c>
      <c s="32">
        <f>ROUND(ROUND(L142,2)*ROUND(G142,3),2)</f>
      </c>
      <c s="36" t="s">
        <v>350</v>
      </c>
      <c>
        <f>(M142*21)/100</f>
      </c>
      <c t="s">
        <v>27</v>
      </c>
    </row>
    <row r="143" spans="1:5" ht="12.75">
      <c r="A143" s="35" t="s">
        <v>58</v>
      </c>
      <c r="E143" s="39" t="s">
        <v>5</v>
      </c>
    </row>
    <row r="144" spans="1:5" ht="12.75">
      <c r="A144" s="35" t="s">
        <v>59</v>
      </c>
      <c r="E144" s="40" t="s">
        <v>1269</v>
      </c>
    </row>
    <row r="145" spans="1:5" ht="38.25">
      <c r="A145" t="s">
        <v>60</v>
      </c>
      <c r="E145" s="39" t="s">
        <v>1306</v>
      </c>
    </row>
    <row r="146" spans="1:16" ht="25.5">
      <c r="A146" t="s">
        <v>52</v>
      </c>
      <c s="34" t="s">
        <v>219</v>
      </c>
      <c s="34" t="s">
        <v>4170</v>
      </c>
      <c s="35" t="s">
        <v>5</v>
      </c>
      <c s="6" t="s">
        <v>4171</v>
      </c>
      <c s="36" t="s">
        <v>85</v>
      </c>
      <c s="37">
        <v>6</v>
      </c>
      <c s="36">
        <v>0</v>
      </c>
      <c s="36">
        <f>ROUND(G146*H146,6)</f>
      </c>
      <c r="L146" s="38">
        <v>0</v>
      </c>
      <c s="32">
        <f>ROUND(ROUND(L146,2)*ROUND(G146,3),2)</f>
      </c>
      <c s="36" t="s">
        <v>350</v>
      </c>
      <c>
        <f>(M146*21)/100</f>
      </c>
      <c t="s">
        <v>27</v>
      </c>
    </row>
    <row r="147" spans="1:5" ht="12.75">
      <c r="A147" s="35" t="s">
        <v>58</v>
      </c>
      <c r="E147" s="39" t="s">
        <v>5</v>
      </c>
    </row>
    <row r="148" spans="1:5" ht="12.75">
      <c r="A148" s="35" t="s">
        <v>59</v>
      </c>
      <c r="E148" s="40" t="s">
        <v>1269</v>
      </c>
    </row>
    <row r="149" spans="1:5" ht="38.25">
      <c r="A149" t="s">
        <v>60</v>
      </c>
      <c r="E149" s="39" t="s">
        <v>1309</v>
      </c>
    </row>
    <row r="150" spans="1:16" ht="25.5">
      <c r="A150" t="s">
        <v>52</v>
      </c>
      <c s="34" t="s">
        <v>224</v>
      </c>
      <c s="34" t="s">
        <v>5191</v>
      </c>
      <c s="35" t="s">
        <v>5</v>
      </c>
      <c s="6" t="s">
        <v>5192</v>
      </c>
      <c s="36" t="s">
        <v>85</v>
      </c>
      <c s="37">
        <v>4</v>
      </c>
      <c s="36">
        <v>0</v>
      </c>
      <c s="36">
        <f>ROUND(G150*H150,6)</f>
      </c>
      <c r="L150" s="38">
        <v>0</v>
      </c>
      <c s="32">
        <f>ROUND(ROUND(L150,2)*ROUND(G150,3),2)</f>
      </c>
      <c s="36" t="s">
        <v>350</v>
      </c>
      <c>
        <f>(M150*21)/100</f>
      </c>
      <c t="s">
        <v>27</v>
      </c>
    </row>
    <row r="151" spans="1:5" ht="12.75">
      <c r="A151" s="35" t="s">
        <v>58</v>
      </c>
      <c r="E151" s="39" t="s">
        <v>5</v>
      </c>
    </row>
    <row r="152" spans="1:5" ht="12.75">
      <c r="A152" s="35" t="s">
        <v>59</v>
      </c>
      <c r="E152" s="40" t="s">
        <v>1269</v>
      </c>
    </row>
    <row r="153" spans="1:5" ht="38.25">
      <c r="A153" t="s">
        <v>60</v>
      </c>
      <c r="E153" s="39" t="s">
        <v>1309</v>
      </c>
    </row>
    <row r="154" spans="1:16" ht="25.5">
      <c r="A154" t="s">
        <v>52</v>
      </c>
      <c s="34" t="s">
        <v>228</v>
      </c>
      <c s="34" t="s">
        <v>1122</v>
      </c>
      <c s="35" t="s">
        <v>5</v>
      </c>
      <c s="6" t="s">
        <v>1123</v>
      </c>
      <c s="36" t="s">
        <v>85</v>
      </c>
      <c s="37">
        <v>206</v>
      </c>
      <c s="36">
        <v>0</v>
      </c>
      <c s="36">
        <f>ROUND(G154*H154,6)</f>
      </c>
      <c r="L154" s="38">
        <v>0</v>
      </c>
      <c s="32">
        <f>ROUND(ROUND(L154,2)*ROUND(G154,3),2)</f>
      </c>
      <c s="36" t="s">
        <v>350</v>
      </c>
      <c>
        <f>(M154*21)/100</f>
      </c>
      <c t="s">
        <v>27</v>
      </c>
    </row>
    <row r="155" spans="1:5" ht="12.75">
      <c r="A155" s="35" t="s">
        <v>58</v>
      </c>
      <c r="E155" s="39" t="s">
        <v>5</v>
      </c>
    </row>
    <row r="156" spans="1:5" ht="12.75">
      <c r="A156" s="35" t="s">
        <v>59</v>
      </c>
      <c r="E156" s="40" t="s">
        <v>1269</v>
      </c>
    </row>
    <row r="157" spans="1:5" ht="38.25">
      <c r="A157" t="s">
        <v>60</v>
      </c>
      <c r="E157" s="39" t="s">
        <v>1309</v>
      </c>
    </row>
    <row r="158" spans="1:16" ht="25.5">
      <c r="A158" t="s">
        <v>52</v>
      </c>
      <c s="34" t="s">
        <v>232</v>
      </c>
      <c s="34" t="s">
        <v>1310</v>
      </c>
      <c s="35" t="s">
        <v>5</v>
      </c>
      <c s="6" t="s">
        <v>1311</v>
      </c>
      <c s="36" t="s">
        <v>85</v>
      </c>
      <c s="37">
        <v>120</v>
      </c>
      <c s="36">
        <v>0</v>
      </c>
      <c s="36">
        <f>ROUND(G158*H158,6)</f>
      </c>
      <c r="L158" s="38">
        <v>0</v>
      </c>
      <c s="32">
        <f>ROUND(ROUND(L158,2)*ROUND(G158,3),2)</f>
      </c>
      <c s="36" t="s">
        <v>350</v>
      </c>
      <c>
        <f>(M158*21)/100</f>
      </c>
      <c t="s">
        <v>27</v>
      </c>
    </row>
    <row r="159" spans="1:5" ht="12.75">
      <c r="A159" s="35" t="s">
        <v>58</v>
      </c>
      <c r="E159" s="39" t="s">
        <v>5</v>
      </c>
    </row>
    <row r="160" spans="1:5" ht="12.75">
      <c r="A160" s="35" t="s">
        <v>59</v>
      </c>
      <c r="E160" s="40" t="s">
        <v>1269</v>
      </c>
    </row>
    <row r="161" spans="1:5" ht="38.25">
      <c r="A161" t="s">
        <v>60</v>
      </c>
      <c r="E161" s="39" t="s">
        <v>1309</v>
      </c>
    </row>
    <row r="162" spans="1:16" ht="25.5">
      <c r="A162" t="s">
        <v>52</v>
      </c>
      <c s="34" t="s">
        <v>236</v>
      </c>
      <c s="34" t="s">
        <v>1312</v>
      </c>
      <c s="35" t="s">
        <v>5</v>
      </c>
      <c s="6" t="s">
        <v>1313</v>
      </c>
      <c s="36" t="s">
        <v>85</v>
      </c>
      <c s="37">
        <v>20</v>
      </c>
      <c s="36">
        <v>0</v>
      </c>
      <c s="36">
        <f>ROUND(G162*H162,6)</f>
      </c>
      <c r="L162" s="38">
        <v>0</v>
      </c>
      <c s="32">
        <f>ROUND(ROUND(L162,2)*ROUND(G162,3),2)</f>
      </c>
      <c s="36" t="s">
        <v>350</v>
      </c>
      <c>
        <f>(M162*21)/100</f>
      </c>
      <c t="s">
        <v>27</v>
      </c>
    </row>
    <row r="163" spans="1:5" ht="12.75">
      <c r="A163" s="35" t="s">
        <v>58</v>
      </c>
      <c r="E163" s="39" t="s">
        <v>5</v>
      </c>
    </row>
    <row r="164" spans="1:5" ht="12.75">
      <c r="A164" s="35" t="s">
        <v>59</v>
      </c>
      <c r="E164" s="40" t="s">
        <v>1269</v>
      </c>
    </row>
    <row r="165" spans="1:5" ht="38.25">
      <c r="A165" t="s">
        <v>60</v>
      </c>
      <c r="E165" s="39" t="s">
        <v>1309</v>
      </c>
    </row>
    <row r="166" spans="1:16" ht="25.5">
      <c r="A166" t="s">
        <v>52</v>
      </c>
      <c s="34" t="s">
        <v>240</v>
      </c>
      <c s="34" t="s">
        <v>2054</v>
      </c>
      <c s="35" t="s">
        <v>5</v>
      </c>
      <c s="6" t="s">
        <v>2055</v>
      </c>
      <c s="36" t="s">
        <v>85</v>
      </c>
      <c s="37">
        <v>2</v>
      </c>
      <c s="36">
        <v>0</v>
      </c>
      <c s="36">
        <f>ROUND(G166*H166,6)</f>
      </c>
      <c r="L166" s="38">
        <v>0</v>
      </c>
      <c s="32">
        <f>ROUND(ROUND(L166,2)*ROUND(G166,3),2)</f>
      </c>
      <c s="36" t="s">
        <v>350</v>
      </c>
      <c>
        <f>(M166*21)/100</f>
      </c>
      <c t="s">
        <v>27</v>
      </c>
    </row>
    <row r="167" spans="1:5" ht="12.75">
      <c r="A167" s="35" t="s">
        <v>58</v>
      </c>
      <c r="E167" s="39" t="s">
        <v>5</v>
      </c>
    </row>
    <row r="168" spans="1:5" ht="12.75">
      <c r="A168" s="35" t="s">
        <v>59</v>
      </c>
      <c r="E168" s="40" t="s">
        <v>1269</v>
      </c>
    </row>
    <row r="169" spans="1:5" ht="38.25">
      <c r="A169" t="s">
        <v>60</v>
      </c>
      <c r="E169" s="39" t="s">
        <v>1309</v>
      </c>
    </row>
    <row r="170" spans="1:16" ht="25.5">
      <c r="A170" t="s">
        <v>52</v>
      </c>
      <c s="34" t="s">
        <v>244</v>
      </c>
      <c s="34" t="s">
        <v>1124</v>
      </c>
      <c s="35" t="s">
        <v>5</v>
      </c>
      <c s="6" t="s">
        <v>1125</v>
      </c>
      <c s="36" t="s">
        <v>85</v>
      </c>
      <c s="37">
        <v>8</v>
      </c>
      <c s="36">
        <v>0</v>
      </c>
      <c s="36">
        <f>ROUND(G170*H170,6)</f>
      </c>
      <c r="L170" s="38">
        <v>0</v>
      </c>
      <c s="32">
        <f>ROUND(ROUND(L170,2)*ROUND(G170,3),2)</f>
      </c>
      <c s="36" t="s">
        <v>350</v>
      </c>
      <c>
        <f>(M170*21)/100</f>
      </c>
      <c t="s">
        <v>27</v>
      </c>
    </row>
    <row r="171" spans="1:5" ht="12.75">
      <c r="A171" s="35" t="s">
        <v>58</v>
      </c>
      <c r="E171" s="39" t="s">
        <v>5</v>
      </c>
    </row>
    <row r="172" spans="1:5" ht="12.75">
      <c r="A172" s="35" t="s">
        <v>59</v>
      </c>
      <c r="E172" s="40" t="s">
        <v>1269</v>
      </c>
    </row>
    <row r="173" spans="1:5" ht="38.25">
      <c r="A173" t="s">
        <v>60</v>
      </c>
      <c r="E173" s="39" t="s">
        <v>1309</v>
      </c>
    </row>
    <row r="174" spans="1:16" ht="12.75">
      <c r="A174" t="s">
        <v>52</v>
      </c>
      <c s="34" t="s">
        <v>247</v>
      </c>
      <c s="34" t="s">
        <v>1318</v>
      </c>
      <c s="35" t="s">
        <v>5</v>
      </c>
      <c s="6" t="s">
        <v>1319</v>
      </c>
      <c s="36" t="s">
        <v>80</v>
      </c>
      <c s="37">
        <v>940</v>
      </c>
      <c s="36">
        <v>0</v>
      </c>
      <c s="36">
        <f>ROUND(G174*H174,6)</f>
      </c>
      <c r="L174" s="38">
        <v>0</v>
      </c>
      <c s="32">
        <f>ROUND(ROUND(L174,2)*ROUND(G174,3),2)</f>
      </c>
      <c s="36" t="s">
        <v>350</v>
      </c>
      <c>
        <f>(M174*21)/100</f>
      </c>
      <c t="s">
        <v>27</v>
      </c>
    </row>
    <row r="175" spans="1:5" ht="12.75">
      <c r="A175" s="35" t="s">
        <v>58</v>
      </c>
      <c r="E175" s="39" t="s">
        <v>5</v>
      </c>
    </row>
    <row r="176" spans="1:5" ht="12.75">
      <c r="A176" s="35" t="s">
        <v>59</v>
      </c>
      <c r="E176" s="40" t="s">
        <v>1269</v>
      </c>
    </row>
    <row r="177" spans="1:5" ht="25.5">
      <c r="A177" t="s">
        <v>60</v>
      </c>
      <c r="E177" s="39" t="s">
        <v>1320</v>
      </c>
    </row>
    <row r="178" spans="1:13" ht="12.75">
      <c r="A178" t="s">
        <v>49</v>
      </c>
      <c r="C178" s="31" t="s">
        <v>1321</v>
      </c>
      <c r="E178" s="33" t="s">
        <v>1322</v>
      </c>
      <c r="J178" s="32">
        <f>0</f>
      </c>
      <c s="32">
        <f>0</f>
      </c>
      <c s="32">
        <f>0+L179+L183+L187+L191+L195+L199+L203+L207+L211+L215+L219+L223+L227+L231+L235+L239+L243+L247+L251+L255+L259+L263+L267+L271+L275</f>
      </c>
      <c s="32">
        <f>0+M179+M183+M187+M191+M195+M199+M203+M207+M211+M215+M219+M223+M227+M231+M235+M239+M243+M247+M251+M255+M259+M263+M267+M271+M275</f>
      </c>
    </row>
    <row r="179" spans="1:16" ht="12.75">
      <c r="A179" t="s">
        <v>52</v>
      </c>
      <c s="34" t="s">
        <v>251</v>
      </c>
      <c s="34" t="s">
        <v>5193</v>
      </c>
      <c s="35" t="s">
        <v>5</v>
      </c>
      <c s="6" t="s">
        <v>5194</v>
      </c>
      <c s="36" t="s">
        <v>85</v>
      </c>
      <c s="37">
        <v>32</v>
      </c>
      <c s="36">
        <v>0</v>
      </c>
      <c s="36">
        <f>ROUND(G179*H179,6)</f>
      </c>
      <c r="L179" s="38">
        <v>0</v>
      </c>
      <c s="32">
        <f>ROUND(ROUND(L179,2)*ROUND(G179,3),2)</f>
      </c>
      <c s="36" t="s">
        <v>350</v>
      </c>
      <c>
        <f>(M179*21)/100</f>
      </c>
      <c t="s">
        <v>27</v>
      </c>
    </row>
    <row r="180" spans="1:5" ht="12.75">
      <c r="A180" s="35" t="s">
        <v>58</v>
      </c>
      <c r="E180" s="39" t="s">
        <v>5</v>
      </c>
    </row>
    <row r="181" spans="1:5" ht="12.75">
      <c r="A181" s="35" t="s">
        <v>59</v>
      </c>
      <c r="E181" s="40" t="s">
        <v>1269</v>
      </c>
    </row>
    <row r="182" spans="1:5" ht="63.75">
      <c r="A182" t="s">
        <v>60</v>
      </c>
      <c r="E182" s="39" t="s">
        <v>5195</v>
      </c>
    </row>
    <row r="183" spans="1:16" ht="25.5">
      <c r="A183" t="s">
        <v>52</v>
      </c>
      <c s="34" t="s">
        <v>255</v>
      </c>
      <c s="34" t="s">
        <v>5196</v>
      </c>
      <c s="35" t="s">
        <v>5</v>
      </c>
      <c s="6" t="s">
        <v>5197</v>
      </c>
      <c s="36" t="s">
        <v>85</v>
      </c>
      <c s="37">
        <v>10</v>
      </c>
      <c s="36">
        <v>0</v>
      </c>
      <c s="36">
        <f>ROUND(G183*H183,6)</f>
      </c>
      <c r="L183" s="38">
        <v>0</v>
      </c>
      <c s="32">
        <f>ROUND(ROUND(L183,2)*ROUND(G183,3),2)</f>
      </c>
      <c s="36" t="s">
        <v>350</v>
      </c>
      <c>
        <f>(M183*21)/100</f>
      </c>
      <c t="s">
        <v>27</v>
      </c>
    </row>
    <row r="184" spans="1:5" ht="12.75">
      <c r="A184" s="35" t="s">
        <v>58</v>
      </c>
      <c r="E184" s="39" t="s">
        <v>5</v>
      </c>
    </row>
    <row r="185" spans="1:5" ht="12.75">
      <c r="A185" s="35" t="s">
        <v>59</v>
      </c>
      <c r="E185" s="40" t="s">
        <v>1269</v>
      </c>
    </row>
    <row r="186" spans="1:5" ht="63.75">
      <c r="A186" t="s">
        <v>60</v>
      </c>
      <c r="E186" s="39" t="s">
        <v>5198</v>
      </c>
    </row>
    <row r="187" spans="1:16" ht="12.75">
      <c r="A187" t="s">
        <v>52</v>
      </c>
      <c s="34" t="s">
        <v>259</v>
      </c>
      <c s="34" t="s">
        <v>5199</v>
      </c>
      <c s="35" t="s">
        <v>5</v>
      </c>
      <c s="6" t="s">
        <v>5200</v>
      </c>
      <c s="36" t="s">
        <v>85</v>
      </c>
      <c s="37">
        <v>13</v>
      </c>
      <c s="36">
        <v>0</v>
      </c>
      <c s="36">
        <f>ROUND(G187*H187,6)</f>
      </c>
      <c r="L187" s="38">
        <v>0</v>
      </c>
      <c s="32">
        <f>ROUND(ROUND(L187,2)*ROUND(G187,3),2)</f>
      </c>
      <c s="36" t="s">
        <v>350</v>
      </c>
      <c>
        <f>(M187*21)/100</f>
      </c>
      <c t="s">
        <v>27</v>
      </c>
    </row>
    <row r="188" spans="1:5" ht="12.75">
      <c r="A188" s="35" t="s">
        <v>58</v>
      </c>
      <c r="E188" s="39" t="s">
        <v>5</v>
      </c>
    </row>
    <row r="189" spans="1:5" ht="12.75">
      <c r="A189" s="35" t="s">
        <v>59</v>
      </c>
      <c r="E189" s="40" t="s">
        <v>1269</v>
      </c>
    </row>
    <row r="190" spans="1:5" ht="38.25">
      <c r="A190" t="s">
        <v>60</v>
      </c>
      <c r="E190" s="39" t="s">
        <v>5201</v>
      </c>
    </row>
    <row r="191" spans="1:16" ht="25.5">
      <c r="A191" t="s">
        <v>52</v>
      </c>
      <c s="34" t="s">
        <v>263</v>
      </c>
      <c s="34" t="s">
        <v>5202</v>
      </c>
      <c s="35" t="s">
        <v>5</v>
      </c>
      <c s="6" t="s">
        <v>5203</v>
      </c>
      <c s="36" t="s">
        <v>85</v>
      </c>
      <c s="37">
        <v>13</v>
      </c>
      <c s="36">
        <v>0</v>
      </c>
      <c s="36">
        <f>ROUND(G191*H191,6)</f>
      </c>
      <c r="L191" s="38">
        <v>0</v>
      </c>
      <c s="32">
        <f>ROUND(ROUND(L191,2)*ROUND(G191,3),2)</f>
      </c>
      <c s="36" t="s">
        <v>350</v>
      </c>
      <c>
        <f>(M191*21)/100</f>
      </c>
      <c t="s">
        <v>27</v>
      </c>
    </row>
    <row r="192" spans="1:5" ht="12.75">
      <c r="A192" s="35" t="s">
        <v>58</v>
      </c>
      <c r="E192" s="39" t="s">
        <v>5</v>
      </c>
    </row>
    <row r="193" spans="1:5" ht="12.75">
      <c r="A193" s="35" t="s">
        <v>59</v>
      </c>
      <c r="E193" s="40" t="s">
        <v>1269</v>
      </c>
    </row>
    <row r="194" spans="1:5" ht="38.25">
      <c r="A194" t="s">
        <v>60</v>
      </c>
      <c r="E194" s="39" t="s">
        <v>5201</v>
      </c>
    </row>
    <row r="195" spans="1:16" ht="12.75">
      <c r="A195" t="s">
        <v>52</v>
      </c>
      <c s="34" t="s">
        <v>267</v>
      </c>
      <c s="34" t="s">
        <v>5204</v>
      </c>
      <c s="35" t="s">
        <v>5</v>
      </c>
      <c s="6" t="s">
        <v>5205</v>
      </c>
      <c s="36" t="s">
        <v>85</v>
      </c>
      <c s="37">
        <v>1</v>
      </c>
      <c s="36">
        <v>0</v>
      </c>
      <c s="36">
        <f>ROUND(G195*H195,6)</f>
      </c>
      <c r="L195" s="38">
        <v>0</v>
      </c>
      <c s="32">
        <f>ROUND(ROUND(L195,2)*ROUND(G195,3),2)</f>
      </c>
      <c s="36" t="s">
        <v>350</v>
      </c>
      <c>
        <f>(M195*21)/100</f>
      </c>
      <c t="s">
        <v>27</v>
      </c>
    </row>
    <row r="196" spans="1:5" ht="12.75">
      <c r="A196" s="35" t="s">
        <v>58</v>
      </c>
      <c r="E196" s="39" t="s">
        <v>5</v>
      </c>
    </row>
    <row r="197" spans="1:5" ht="12.75">
      <c r="A197" s="35" t="s">
        <v>59</v>
      </c>
      <c r="E197" s="40" t="s">
        <v>1269</v>
      </c>
    </row>
    <row r="198" spans="1:5" ht="38.25">
      <c r="A198" t="s">
        <v>60</v>
      </c>
      <c r="E198" s="39" t="s">
        <v>5206</v>
      </c>
    </row>
    <row r="199" spans="1:16" ht="12.75">
      <c r="A199" t="s">
        <v>52</v>
      </c>
      <c s="34" t="s">
        <v>271</v>
      </c>
      <c s="34" t="s">
        <v>5207</v>
      </c>
      <c s="35" t="s">
        <v>5</v>
      </c>
      <c s="6" t="s">
        <v>5208</v>
      </c>
      <c s="36" t="s">
        <v>85</v>
      </c>
      <c s="37">
        <v>1</v>
      </c>
      <c s="36">
        <v>0</v>
      </c>
      <c s="36">
        <f>ROUND(G199*H199,6)</f>
      </c>
      <c r="L199" s="38">
        <v>0</v>
      </c>
      <c s="32">
        <f>ROUND(ROUND(L199,2)*ROUND(G199,3),2)</f>
      </c>
      <c s="36" t="s">
        <v>350</v>
      </c>
      <c>
        <f>(M199*21)/100</f>
      </c>
      <c t="s">
        <v>27</v>
      </c>
    </row>
    <row r="200" spans="1:5" ht="12.75">
      <c r="A200" s="35" t="s">
        <v>58</v>
      </c>
      <c r="E200" s="39" t="s">
        <v>5</v>
      </c>
    </row>
    <row r="201" spans="1:5" ht="12.75">
      <c r="A201" s="35" t="s">
        <v>59</v>
      </c>
      <c r="E201" s="40" t="s">
        <v>1269</v>
      </c>
    </row>
    <row r="202" spans="1:5" ht="38.25">
      <c r="A202" t="s">
        <v>60</v>
      </c>
      <c r="E202" s="39" t="s">
        <v>5206</v>
      </c>
    </row>
    <row r="203" spans="1:16" ht="25.5">
      <c r="A203" t="s">
        <v>52</v>
      </c>
      <c s="34" t="s">
        <v>275</v>
      </c>
      <c s="34" t="s">
        <v>5209</v>
      </c>
      <c s="35" t="s">
        <v>5</v>
      </c>
      <c s="6" t="s">
        <v>5210</v>
      </c>
      <c s="36" t="s">
        <v>85</v>
      </c>
      <c s="37">
        <v>6</v>
      </c>
      <c s="36">
        <v>0</v>
      </c>
      <c s="36">
        <f>ROUND(G203*H203,6)</f>
      </c>
      <c r="L203" s="38">
        <v>0</v>
      </c>
      <c s="32">
        <f>ROUND(ROUND(L203,2)*ROUND(G203,3),2)</f>
      </c>
      <c s="36" t="s">
        <v>350</v>
      </c>
      <c>
        <f>(M203*21)/100</f>
      </c>
      <c t="s">
        <v>27</v>
      </c>
    </row>
    <row r="204" spans="1:5" ht="12.75">
      <c r="A204" s="35" t="s">
        <v>58</v>
      </c>
      <c r="E204" s="39" t="s">
        <v>5</v>
      </c>
    </row>
    <row r="205" spans="1:5" ht="12.75">
      <c r="A205" s="35" t="s">
        <v>59</v>
      </c>
      <c r="E205" s="40" t="s">
        <v>1269</v>
      </c>
    </row>
    <row r="206" spans="1:5" ht="38.25">
      <c r="A206" t="s">
        <v>60</v>
      </c>
      <c r="E206" s="39" t="s">
        <v>5206</v>
      </c>
    </row>
    <row r="207" spans="1:16" ht="25.5">
      <c r="A207" t="s">
        <v>52</v>
      </c>
      <c s="34" t="s">
        <v>279</v>
      </c>
      <c s="34" t="s">
        <v>5211</v>
      </c>
      <c s="35" t="s">
        <v>5</v>
      </c>
      <c s="6" t="s">
        <v>5212</v>
      </c>
      <c s="36" t="s">
        <v>85</v>
      </c>
      <c s="37">
        <v>8</v>
      </c>
      <c s="36">
        <v>0</v>
      </c>
      <c s="36">
        <f>ROUND(G207*H207,6)</f>
      </c>
      <c r="L207" s="38">
        <v>0</v>
      </c>
      <c s="32">
        <f>ROUND(ROUND(L207,2)*ROUND(G207,3),2)</f>
      </c>
      <c s="36" t="s">
        <v>350</v>
      </c>
      <c>
        <f>(M207*21)/100</f>
      </c>
      <c t="s">
        <v>27</v>
      </c>
    </row>
    <row r="208" spans="1:5" ht="12.75">
      <c r="A208" s="35" t="s">
        <v>58</v>
      </c>
      <c r="E208" s="39" t="s">
        <v>5</v>
      </c>
    </row>
    <row r="209" spans="1:5" ht="12.75">
      <c r="A209" s="35" t="s">
        <v>59</v>
      </c>
      <c r="E209" s="40" t="s">
        <v>1269</v>
      </c>
    </row>
    <row r="210" spans="1:5" ht="38.25">
      <c r="A210" t="s">
        <v>60</v>
      </c>
      <c r="E210" s="39" t="s">
        <v>5206</v>
      </c>
    </row>
    <row r="211" spans="1:16" ht="25.5">
      <c r="A211" t="s">
        <v>52</v>
      </c>
      <c s="34" t="s">
        <v>283</v>
      </c>
      <c s="34" t="s">
        <v>5213</v>
      </c>
      <c s="35" t="s">
        <v>5</v>
      </c>
      <c s="6" t="s">
        <v>5214</v>
      </c>
      <c s="36" t="s">
        <v>85</v>
      </c>
      <c s="37">
        <v>4</v>
      </c>
      <c s="36">
        <v>0</v>
      </c>
      <c s="36">
        <f>ROUND(G211*H211,6)</f>
      </c>
      <c r="L211" s="38">
        <v>0</v>
      </c>
      <c s="32">
        <f>ROUND(ROUND(L211,2)*ROUND(G211,3),2)</f>
      </c>
      <c s="36" t="s">
        <v>350</v>
      </c>
      <c>
        <f>(M211*21)/100</f>
      </c>
      <c t="s">
        <v>27</v>
      </c>
    </row>
    <row r="212" spans="1:5" ht="12.75">
      <c r="A212" s="35" t="s">
        <v>58</v>
      </c>
      <c r="E212" s="39" t="s">
        <v>5</v>
      </c>
    </row>
    <row r="213" spans="1:5" ht="12.75">
      <c r="A213" s="35" t="s">
        <v>59</v>
      </c>
      <c r="E213" s="40" t="s">
        <v>1269</v>
      </c>
    </row>
    <row r="214" spans="1:5" ht="38.25">
      <c r="A214" t="s">
        <v>60</v>
      </c>
      <c r="E214" s="39" t="s">
        <v>5206</v>
      </c>
    </row>
    <row r="215" spans="1:16" ht="25.5">
      <c r="A215" t="s">
        <v>52</v>
      </c>
      <c s="34" t="s">
        <v>287</v>
      </c>
      <c s="34" t="s">
        <v>5215</v>
      </c>
      <c s="35" t="s">
        <v>5</v>
      </c>
      <c s="6" t="s">
        <v>5216</v>
      </c>
      <c s="36" t="s">
        <v>85</v>
      </c>
      <c s="37">
        <v>3</v>
      </c>
      <c s="36">
        <v>0</v>
      </c>
      <c s="36">
        <f>ROUND(G215*H215,6)</f>
      </c>
      <c r="L215" s="38">
        <v>0</v>
      </c>
      <c s="32">
        <f>ROUND(ROUND(L215,2)*ROUND(G215,3),2)</f>
      </c>
      <c s="36" t="s">
        <v>350</v>
      </c>
      <c>
        <f>(M215*21)/100</f>
      </c>
      <c t="s">
        <v>27</v>
      </c>
    </row>
    <row r="216" spans="1:5" ht="12.75">
      <c r="A216" s="35" t="s">
        <v>58</v>
      </c>
      <c r="E216" s="39" t="s">
        <v>5</v>
      </c>
    </row>
    <row r="217" spans="1:5" ht="12.75">
      <c r="A217" s="35" t="s">
        <v>59</v>
      </c>
      <c r="E217" s="40" t="s">
        <v>1269</v>
      </c>
    </row>
    <row r="218" spans="1:5" ht="38.25">
      <c r="A218" t="s">
        <v>60</v>
      </c>
      <c r="E218" s="39" t="s">
        <v>5217</v>
      </c>
    </row>
    <row r="219" spans="1:16" ht="25.5">
      <c r="A219" t="s">
        <v>52</v>
      </c>
      <c s="34" t="s">
        <v>291</v>
      </c>
      <c s="34" t="s">
        <v>5218</v>
      </c>
      <c s="35" t="s">
        <v>5</v>
      </c>
      <c s="6" t="s">
        <v>5219</v>
      </c>
      <c s="36" t="s">
        <v>85</v>
      </c>
      <c s="37">
        <v>33</v>
      </c>
      <c s="36">
        <v>0</v>
      </c>
      <c s="36">
        <f>ROUND(G219*H219,6)</f>
      </c>
      <c r="L219" s="38">
        <v>0</v>
      </c>
      <c s="32">
        <f>ROUND(ROUND(L219,2)*ROUND(G219,3),2)</f>
      </c>
      <c s="36" t="s">
        <v>350</v>
      </c>
      <c>
        <f>(M219*21)/100</f>
      </c>
      <c t="s">
        <v>27</v>
      </c>
    </row>
    <row r="220" spans="1:5" ht="12.75">
      <c r="A220" s="35" t="s">
        <v>58</v>
      </c>
      <c r="E220" s="39" t="s">
        <v>5</v>
      </c>
    </row>
    <row r="221" spans="1:5" ht="12.75">
      <c r="A221" s="35" t="s">
        <v>59</v>
      </c>
      <c r="E221" s="40" t="s">
        <v>1269</v>
      </c>
    </row>
    <row r="222" spans="1:5" ht="38.25">
      <c r="A222" t="s">
        <v>60</v>
      </c>
      <c r="E222" s="39" t="s">
        <v>5217</v>
      </c>
    </row>
    <row r="223" spans="1:16" ht="12.75">
      <c r="A223" t="s">
        <v>52</v>
      </c>
      <c s="34" t="s">
        <v>100</v>
      </c>
      <c s="34" t="s">
        <v>5220</v>
      </c>
      <c s="35" t="s">
        <v>5</v>
      </c>
      <c s="6" t="s">
        <v>5221</v>
      </c>
      <c s="36" t="s">
        <v>85</v>
      </c>
      <c s="37">
        <v>14</v>
      </c>
      <c s="36">
        <v>0</v>
      </c>
      <c s="36">
        <f>ROUND(G223*H223,6)</f>
      </c>
      <c r="L223" s="38">
        <v>0</v>
      </c>
      <c s="32">
        <f>ROUND(ROUND(L223,2)*ROUND(G223,3),2)</f>
      </c>
      <c s="36" t="s">
        <v>350</v>
      </c>
      <c>
        <f>(M223*21)/100</f>
      </c>
      <c t="s">
        <v>27</v>
      </c>
    </row>
    <row r="224" spans="1:5" ht="12.75">
      <c r="A224" s="35" t="s">
        <v>58</v>
      </c>
      <c r="E224" s="39" t="s">
        <v>5</v>
      </c>
    </row>
    <row r="225" spans="1:5" ht="12.75">
      <c r="A225" s="35" t="s">
        <v>59</v>
      </c>
      <c r="E225" s="40" t="s">
        <v>1269</v>
      </c>
    </row>
    <row r="226" spans="1:5" ht="38.25">
      <c r="A226" t="s">
        <v>60</v>
      </c>
      <c r="E226" s="39" t="s">
        <v>5217</v>
      </c>
    </row>
    <row r="227" spans="1:16" ht="25.5">
      <c r="A227" t="s">
        <v>52</v>
      </c>
      <c s="34" t="s">
        <v>104</v>
      </c>
      <c s="34" t="s">
        <v>5222</v>
      </c>
      <c s="35" t="s">
        <v>5</v>
      </c>
      <c s="6" t="s">
        <v>5223</v>
      </c>
      <c s="36" t="s">
        <v>85</v>
      </c>
      <c s="37">
        <v>4</v>
      </c>
      <c s="36">
        <v>0</v>
      </c>
      <c s="36">
        <f>ROUND(G227*H227,6)</f>
      </c>
      <c r="L227" s="38">
        <v>0</v>
      </c>
      <c s="32">
        <f>ROUND(ROUND(L227,2)*ROUND(G227,3),2)</f>
      </c>
      <c s="36" t="s">
        <v>350</v>
      </c>
      <c>
        <f>(M227*21)/100</f>
      </c>
      <c t="s">
        <v>27</v>
      </c>
    </row>
    <row r="228" spans="1:5" ht="12.75">
      <c r="A228" s="35" t="s">
        <v>58</v>
      </c>
      <c r="E228" s="39" t="s">
        <v>5</v>
      </c>
    </row>
    <row r="229" spans="1:5" ht="12.75">
      <c r="A229" s="35" t="s">
        <v>59</v>
      </c>
      <c r="E229" s="40" t="s">
        <v>1269</v>
      </c>
    </row>
    <row r="230" spans="1:5" ht="25.5">
      <c r="A230" t="s">
        <v>60</v>
      </c>
      <c r="E230" s="39" t="s">
        <v>5224</v>
      </c>
    </row>
    <row r="231" spans="1:16" ht="25.5">
      <c r="A231" t="s">
        <v>52</v>
      </c>
      <c s="34" t="s">
        <v>295</v>
      </c>
      <c s="34" t="s">
        <v>5225</v>
      </c>
      <c s="35" t="s">
        <v>5</v>
      </c>
      <c s="6" t="s">
        <v>5226</v>
      </c>
      <c s="36" t="s">
        <v>85</v>
      </c>
      <c s="37">
        <v>19</v>
      </c>
      <c s="36">
        <v>0</v>
      </c>
      <c s="36">
        <f>ROUND(G231*H231,6)</f>
      </c>
      <c r="L231" s="38">
        <v>0</v>
      </c>
      <c s="32">
        <f>ROUND(ROUND(L231,2)*ROUND(G231,3),2)</f>
      </c>
      <c s="36" t="s">
        <v>350</v>
      </c>
      <c>
        <f>(M231*21)/100</f>
      </c>
      <c t="s">
        <v>27</v>
      </c>
    </row>
    <row r="232" spans="1:5" ht="12.75">
      <c r="A232" s="35" t="s">
        <v>58</v>
      </c>
      <c r="E232" s="39" t="s">
        <v>5</v>
      </c>
    </row>
    <row r="233" spans="1:5" ht="12.75">
      <c r="A233" s="35" t="s">
        <v>59</v>
      </c>
      <c r="E233" s="40" t="s">
        <v>1269</v>
      </c>
    </row>
    <row r="234" spans="1:5" ht="38.25">
      <c r="A234" t="s">
        <v>60</v>
      </c>
      <c r="E234" s="39" t="s">
        <v>5217</v>
      </c>
    </row>
    <row r="235" spans="1:16" ht="25.5">
      <c r="A235" t="s">
        <v>52</v>
      </c>
      <c s="34" t="s">
        <v>299</v>
      </c>
      <c s="34" t="s">
        <v>5227</v>
      </c>
      <c s="35" t="s">
        <v>5</v>
      </c>
      <c s="6" t="s">
        <v>5228</v>
      </c>
      <c s="36" t="s">
        <v>85</v>
      </c>
      <c s="37">
        <v>1</v>
      </c>
      <c s="36">
        <v>0</v>
      </c>
      <c s="36">
        <f>ROUND(G235*H235,6)</f>
      </c>
      <c r="L235" s="38">
        <v>0</v>
      </c>
      <c s="32">
        <f>ROUND(ROUND(L235,2)*ROUND(G235,3),2)</f>
      </c>
      <c s="36" t="s">
        <v>350</v>
      </c>
      <c>
        <f>(M235*21)/100</f>
      </c>
      <c t="s">
        <v>27</v>
      </c>
    </row>
    <row r="236" spans="1:5" ht="12.75">
      <c r="A236" s="35" t="s">
        <v>58</v>
      </c>
      <c r="E236" s="39" t="s">
        <v>5</v>
      </c>
    </row>
    <row r="237" spans="1:5" ht="12.75">
      <c r="A237" s="35" t="s">
        <v>59</v>
      </c>
      <c r="E237" s="40" t="s">
        <v>1269</v>
      </c>
    </row>
    <row r="238" spans="1:5" ht="51">
      <c r="A238" t="s">
        <v>60</v>
      </c>
      <c r="E238" s="39" t="s">
        <v>5229</v>
      </c>
    </row>
    <row r="239" spans="1:16" ht="25.5">
      <c r="A239" t="s">
        <v>52</v>
      </c>
      <c s="34" t="s">
        <v>303</v>
      </c>
      <c s="34" t="s">
        <v>5230</v>
      </c>
      <c s="35" t="s">
        <v>5</v>
      </c>
      <c s="6" t="s">
        <v>5231</v>
      </c>
      <c s="36" t="s">
        <v>85</v>
      </c>
      <c s="37">
        <v>1</v>
      </c>
      <c s="36">
        <v>0</v>
      </c>
      <c s="36">
        <f>ROUND(G239*H239,6)</f>
      </c>
      <c r="L239" s="38">
        <v>0</v>
      </c>
      <c s="32">
        <f>ROUND(ROUND(L239,2)*ROUND(G239,3),2)</f>
      </c>
      <c s="36" t="s">
        <v>350</v>
      </c>
      <c>
        <f>(M239*21)/100</f>
      </c>
      <c t="s">
        <v>27</v>
      </c>
    </row>
    <row r="240" spans="1:5" ht="12.75">
      <c r="A240" s="35" t="s">
        <v>58</v>
      </c>
      <c r="E240" s="39" t="s">
        <v>5</v>
      </c>
    </row>
    <row r="241" spans="1:5" ht="12.75">
      <c r="A241" s="35" t="s">
        <v>59</v>
      </c>
      <c r="E241" s="40" t="s">
        <v>1269</v>
      </c>
    </row>
    <row r="242" spans="1:5" ht="51">
      <c r="A242" t="s">
        <v>60</v>
      </c>
      <c r="E242" s="39" t="s">
        <v>5232</v>
      </c>
    </row>
    <row r="243" spans="1:16" ht="25.5">
      <c r="A243" t="s">
        <v>52</v>
      </c>
      <c s="34" t="s">
        <v>307</v>
      </c>
      <c s="34" t="s">
        <v>5233</v>
      </c>
      <c s="35" t="s">
        <v>5</v>
      </c>
      <c s="6" t="s">
        <v>5234</v>
      </c>
      <c s="36" t="s">
        <v>85</v>
      </c>
      <c s="37">
        <v>1</v>
      </c>
      <c s="36">
        <v>0</v>
      </c>
      <c s="36">
        <f>ROUND(G243*H243,6)</f>
      </c>
      <c r="L243" s="38">
        <v>0</v>
      </c>
      <c s="32">
        <f>ROUND(ROUND(L243,2)*ROUND(G243,3),2)</f>
      </c>
      <c s="36" t="s">
        <v>350</v>
      </c>
      <c>
        <f>(M243*21)/100</f>
      </c>
      <c t="s">
        <v>27</v>
      </c>
    </row>
    <row r="244" spans="1:5" ht="12.75">
      <c r="A244" s="35" t="s">
        <v>58</v>
      </c>
      <c r="E244" s="39" t="s">
        <v>5</v>
      </c>
    </row>
    <row r="245" spans="1:5" ht="12.75">
      <c r="A245" s="35" t="s">
        <v>59</v>
      </c>
      <c r="E245" s="40" t="s">
        <v>1269</v>
      </c>
    </row>
    <row r="246" spans="1:5" ht="51">
      <c r="A246" t="s">
        <v>60</v>
      </c>
      <c r="E246" s="39" t="s">
        <v>5235</v>
      </c>
    </row>
    <row r="247" spans="1:16" ht="25.5">
      <c r="A247" t="s">
        <v>52</v>
      </c>
      <c s="34" t="s">
        <v>313</v>
      </c>
      <c s="34" t="s">
        <v>5236</v>
      </c>
      <c s="35" t="s">
        <v>5</v>
      </c>
      <c s="6" t="s">
        <v>5237</v>
      </c>
      <c s="36" t="s">
        <v>85</v>
      </c>
      <c s="37">
        <v>2</v>
      </c>
      <c s="36">
        <v>0</v>
      </c>
      <c s="36">
        <f>ROUND(G247*H247,6)</f>
      </c>
      <c r="L247" s="38">
        <v>0</v>
      </c>
      <c s="32">
        <f>ROUND(ROUND(L247,2)*ROUND(G247,3),2)</f>
      </c>
      <c s="36" t="s">
        <v>350</v>
      </c>
      <c>
        <f>(M247*21)/100</f>
      </c>
      <c t="s">
        <v>27</v>
      </c>
    </row>
    <row r="248" spans="1:5" ht="12.75">
      <c r="A248" s="35" t="s">
        <v>58</v>
      </c>
      <c r="E248" s="39" t="s">
        <v>5</v>
      </c>
    </row>
    <row r="249" spans="1:5" ht="12.75">
      <c r="A249" s="35" t="s">
        <v>59</v>
      </c>
      <c r="E249" s="40" t="s">
        <v>1269</v>
      </c>
    </row>
    <row r="250" spans="1:5" ht="38.25">
      <c r="A250" t="s">
        <v>60</v>
      </c>
      <c r="E250" s="39" t="s">
        <v>4174</v>
      </c>
    </row>
    <row r="251" spans="1:16" ht="25.5">
      <c r="A251" t="s">
        <v>52</v>
      </c>
      <c s="34" t="s">
        <v>317</v>
      </c>
      <c s="34" t="s">
        <v>5238</v>
      </c>
      <c s="35" t="s">
        <v>5</v>
      </c>
      <c s="6" t="s">
        <v>5239</v>
      </c>
      <c s="36" t="s">
        <v>85</v>
      </c>
      <c s="37">
        <v>1</v>
      </c>
      <c s="36">
        <v>0</v>
      </c>
      <c s="36">
        <f>ROUND(G251*H251,6)</f>
      </c>
      <c r="L251" s="38">
        <v>0</v>
      </c>
      <c s="32">
        <f>ROUND(ROUND(L251,2)*ROUND(G251,3),2)</f>
      </c>
      <c s="36" t="s">
        <v>350</v>
      </c>
      <c>
        <f>(M251*21)/100</f>
      </c>
      <c t="s">
        <v>27</v>
      </c>
    </row>
    <row r="252" spans="1:5" ht="12.75">
      <c r="A252" s="35" t="s">
        <v>58</v>
      </c>
      <c r="E252" s="39" t="s">
        <v>5</v>
      </c>
    </row>
    <row r="253" spans="1:5" ht="12.75">
      <c r="A253" s="35" t="s">
        <v>59</v>
      </c>
      <c r="E253" s="40" t="s">
        <v>1269</v>
      </c>
    </row>
    <row r="254" spans="1:5" ht="38.25">
      <c r="A254" t="s">
        <v>60</v>
      </c>
      <c r="E254" s="39" t="s">
        <v>5240</v>
      </c>
    </row>
    <row r="255" spans="1:16" ht="25.5">
      <c r="A255" t="s">
        <v>52</v>
      </c>
      <c s="34" t="s">
        <v>321</v>
      </c>
      <c s="34" t="s">
        <v>5241</v>
      </c>
      <c s="35" t="s">
        <v>5</v>
      </c>
      <c s="6" t="s">
        <v>5242</v>
      </c>
      <c s="36" t="s">
        <v>85</v>
      </c>
      <c s="37">
        <v>2</v>
      </c>
      <c s="36">
        <v>0</v>
      </c>
      <c s="36">
        <f>ROUND(G255*H255,6)</f>
      </c>
      <c r="L255" s="38">
        <v>0</v>
      </c>
      <c s="32">
        <f>ROUND(ROUND(L255,2)*ROUND(G255,3),2)</f>
      </c>
      <c s="36" t="s">
        <v>350</v>
      </c>
      <c>
        <f>(M255*21)/100</f>
      </c>
      <c t="s">
        <v>27</v>
      </c>
    </row>
    <row r="256" spans="1:5" ht="12.75">
      <c r="A256" s="35" t="s">
        <v>58</v>
      </c>
      <c r="E256" s="39" t="s">
        <v>5</v>
      </c>
    </row>
    <row r="257" spans="1:5" ht="12.75">
      <c r="A257" s="35" t="s">
        <v>59</v>
      </c>
      <c r="E257" s="40" t="s">
        <v>1269</v>
      </c>
    </row>
    <row r="258" spans="1:5" ht="38.25">
      <c r="A258" t="s">
        <v>60</v>
      </c>
      <c r="E258" s="39" t="s">
        <v>5240</v>
      </c>
    </row>
    <row r="259" spans="1:16" ht="25.5">
      <c r="A259" t="s">
        <v>52</v>
      </c>
      <c s="34" t="s">
        <v>325</v>
      </c>
      <c s="34" t="s">
        <v>5243</v>
      </c>
      <c s="35" t="s">
        <v>5</v>
      </c>
      <c s="6" t="s">
        <v>5244</v>
      </c>
      <c s="36" t="s">
        <v>85</v>
      </c>
      <c s="37">
        <v>2</v>
      </c>
      <c s="36">
        <v>0</v>
      </c>
      <c s="36">
        <f>ROUND(G259*H259,6)</f>
      </c>
      <c r="L259" s="38">
        <v>0</v>
      </c>
      <c s="32">
        <f>ROUND(ROUND(L259,2)*ROUND(G259,3),2)</f>
      </c>
      <c s="36" t="s">
        <v>350</v>
      </c>
      <c>
        <f>(M259*21)/100</f>
      </c>
      <c t="s">
        <v>27</v>
      </c>
    </row>
    <row r="260" spans="1:5" ht="12.75">
      <c r="A260" s="35" t="s">
        <v>58</v>
      </c>
      <c r="E260" s="39" t="s">
        <v>5</v>
      </c>
    </row>
    <row r="261" spans="1:5" ht="12.75">
      <c r="A261" s="35" t="s">
        <v>59</v>
      </c>
      <c r="E261" s="40" t="s">
        <v>1269</v>
      </c>
    </row>
    <row r="262" spans="1:5" ht="38.25">
      <c r="A262" t="s">
        <v>60</v>
      </c>
      <c r="E262" s="39" t="s">
        <v>5240</v>
      </c>
    </row>
    <row r="263" spans="1:16" ht="25.5">
      <c r="A263" t="s">
        <v>52</v>
      </c>
      <c s="34" t="s">
        <v>329</v>
      </c>
      <c s="34" t="s">
        <v>5245</v>
      </c>
      <c s="35" t="s">
        <v>5</v>
      </c>
      <c s="6" t="s">
        <v>5246</v>
      </c>
      <c s="36" t="s">
        <v>85</v>
      </c>
      <c s="37">
        <v>2</v>
      </c>
      <c s="36">
        <v>0</v>
      </c>
      <c s="36">
        <f>ROUND(G263*H263,6)</f>
      </c>
      <c r="L263" s="38">
        <v>0</v>
      </c>
      <c s="32">
        <f>ROUND(ROUND(L263,2)*ROUND(G263,3),2)</f>
      </c>
      <c s="36" t="s">
        <v>350</v>
      </c>
      <c>
        <f>(M263*21)/100</f>
      </c>
      <c t="s">
        <v>27</v>
      </c>
    </row>
    <row r="264" spans="1:5" ht="12.75">
      <c r="A264" s="35" t="s">
        <v>58</v>
      </c>
      <c r="E264" s="39" t="s">
        <v>5</v>
      </c>
    </row>
    <row r="265" spans="1:5" ht="12.75">
      <c r="A265" s="35" t="s">
        <v>59</v>
      </c>
      <c r="E265" s="40" t="s">
        <v>1269</v>
      </c>
    </row>
    <row r="266" spans="1:5" ht="38.25">
      <c r="A266" t="s">
        <v>60</v>
      </c>
      <c r="E266" s="39" t="s">
        <v>5247</v>
      </c>
    </row>
    <row r="267" spans="1:16" ht="12.75">
      <c r="A267" t="s">
        <v>52</v>
      </c>
      <c s="34" t="s">
        <v>333</v>
      </c>
      <c s="34" t="s">
        <v>5248</v>
      </c>
      <c s="35" t="s">
        <v>5</v>
      </c>
      <c s="6" t="s">
        <v>5249</v>
      </c>
      <c s="36" t="s">
        <v>85</v>
      </c>
      <c s="37">
        <v>16</v>
      </c>
      <c s="36">
        <v>0</v>
      </c>
      <c s="36">
        <f>ROUND(G267*H267,6)</f>
      </c>
      <c r="L267" s="38">
        <v>0</v>
      </c>
      <c s="32">
        <f>ROUND(ROUND(L267,2)*ROUND(G267,3),2)</f>
      </c>
      <c s="36" t="s">
        <v>350</v>
      </c>
      <c>
        <f>(M267*21)/100</f>
      </c>
      <c t="s">
        <v>27</v>
      </c>
    </row>
    <row r="268" spans="1:5" ht="12.75">
      <c r="A268" s="35" t="s">
        <v>58</v>
      </c>
      <c r="E268" s="39" t="s">
        <v>5</v>
      </c>
    </row>
    <row r="269" spans="1:5" ht="12.75">
      <c r="A269" s="35" t="s">
        <v>59</v>
      </c>
      <c r="E269" s="40" t="s">
        <v>1269</v>
      </c>
    </row>
    <row r="270" spans="1:5" ht="63.75">
      <c r="A270" t="s">
        <v>60</v>
      </c>
      <c r="E270" s="39" t="s">
        <v>2004</v>
      </c>
    </row>
    <row r="271" spans="1:16" ht="12.75">
      <c r="A271" t="s">
        <v>52</v>
      </c>
      <c s="34" t="s">
        <v>163</v>
      </c>
      <c s="34" t="s">
        <v>5250</v>
      </c>
      <c s="35" t="s">
        <v>5</v>
      </c>
      <c s="6" t="s">
        <v>5251</v>
      </c>
      <c s="36" t="s">
        <v>85</v>
      </c>
      <c s="37">
        <v>1</v>
      </c>
      <c s="36">
        <v>0</v>
      </c>
      <c s="36">
        <f>ROUND(G271*H271,6)</f>
      </c>
      <c r="L271" s="38">
        <v>0</v>
      </c>
      <c s="32">
        <f>ROUND(ROUND(L271,2)*ROUND(G271,3),2)</f>
      </c>
      <c s="36" t="s">
        <v>350</v>
      </c>
      <c>
        <f>(M271*21)/100</f>
      </c>
      <c t="s">
        <v>27</v>
      </c>
    </row>
    <row r="272" spans="1:5" ht="12.75">
      <c r="A272" s="35" t="s">
        <v>58</v>
      </c>
      <c r="E272" s="39" t="s">
        <v>5</v>
      </c>
    </row>
    <row r="273" spans="1:5" ht="12.75">
      <c r="A273" s="35" t="s">
        <v>59</v>
      </c>
      <c r="E273" s="40" t="s">
        <v>1269</v>
      </c>
    </row>
    <row r="274" spans="1:5" ht="63.75">
      <c r="A274" t="s">
        <v>60</v>
      </c>
      <c r="E274" s="39" t="s">
        <v>2004</v>
      </c>
    </row>
    <row r="275" spans="1:16" ht="12.75">
      <c r="A275" t="s">
        <v>52</v>
      </c>
      <c s="34" t="s">
        <v>167</v>
      </c>
      <c s="34" t="s">
        <v>5252</v>
      </c>
      <c s="35" t="s">
        <v>5</v>
      </c>
      <c s="6" t="s">
        <v>5253</v>
      </c>
      <c s="36" t="s">
        <v>85</v>
      </c>
      <c s="37">
        <v>4</v>
      </c>
      <c s="36">
        <v>0</v>
      </c>
      <c s="36">
        <f>ROUND(G275*H275,6)</f>
      </c>
      <c r="L275" s="38">
        <v>0</v>
      </c>
      <c s="32">
        <f>ROUND(ROUND(L275,2)*ROUND(G275,3),2)</f>
      </c>
      <c s="36" t="s">
        <v>350</v>
      </c>
      <c>
        <f>(M275*21)/100</f>
      </c>
      <c t="s">
        <v>27</v>
      </c>
    </row>
    <row r="276" spans="1:5" ht="12.75">
      <c r="A276" s="35" t="s">
        <v>58</v>
      </c>
      <c r="E276" s="39" t="s">
        <v>5</v>
      </c>
    </row>
    <row r="277" spans="1:5" ht="12.75">
      <c r="A277" s="35" t="s">
        <v>59</v>
      </c>
      <c r="E277" s="40" t="s">
        <v>1269</v>
      </c>
    </row>
    <row r="278" spans="1:5" ht="63.75">
      <c r="A278" t="s">
        <v>60</v>
      </c>
      <c r="E278" s="39" t="s">
        <v>2004</v>
      </c>
    </row>
    <row r="279" spans="1:13" ht="12.75">
      <c r="A279" t="s">
        <v>49</v>
      </c>
      <c r="C279" s="31" t="s">
        <v>1337</v>
      </c>
      <c r="E279" s="33" t="s">
        <v>1338</v>
      </c>
      <c r="J279" s="32">
        <f>0</f>
      </c>
      <c s="32">
        <f>0</f>
      </c>
      <c s="32">
        <f>0+L280+L284+L288+L292+L296+L300+L304+L308+L312+L316+L320+L324</f>
      </c>
      <c s="32">
        <f>0+M280+M284+M288+M292+M296+M300+M304+M308+M312+M316+M320+M324</f>
      </c>
    </row>
    <row r="280" spans="1:16" ht="12.75">
      <c r="A280" t="s">
        <v>52</v>
      </c>
      <c s="34" t="s">
        <v>369</v>
      </c>
      <c s="34" t="s">
        <v>1339</v>
      </c>
      <c s="35" t="s">
        <v>5</v>
      </c>
      <c s="6" t="s">
        <v>1340</v>
      </c>
      <c s="36" t="s">
        <v>85</v>
      </c>
      <c s="37">
        <v>7</v>
      </c>
      <c s="36">
        <v>0</v>
      </c>
      <c s="36">
        <f>ROUND(G280*H280,6)</f>
      </c>
      <c r="L280" s="38">
        <v>0</v>
      </c>
      <c s="32">
        <f>ROUND(ROUND(L280,2)*ROUND(G280,3),2)</f>
      </c>
      <c s="36" t="s">
        <v>350</v>
      </c>
      <c>
        <f>(M280*21)/100</f>
      </c>
      <c t="s">
        <v>27</v>
      </c>
    </row>
    <row r="281" spans="1:5" ht="12.75">
      <c r="A281" s="35" t="s">
        <v>58</v>
      </c>
      <c r="E281" s="39" t="s">
        <v>5</v>
      </c>
    </row>
    <row r="282" spans="1:5" ht="12.75">
      <c r="A282" s="35" t="s">
        <v>59</v>
      </c>
      <c r="E282" s="40" t="s">
        <v>1269</v>
      </c>
    </row>
    <row r="283" spans="1:5" ht="51">
      <c r="A283" t="s">
        <v>60</v>
      </c>
      <c r="E283" s="39" t="s">
        <v>1341</v>
      </c>
    </row>
    <row r="284" spans="1:16" ht="25.5">
      <c r="A284" t="s">
        <v>52</v>
      </c>
      <c s="34" t="s">
        <v>376</v>
      </c>
      <c s="34" t="s">
        <v>1342</v>
      </c>
      <c s="35" t="s">
        <v>5</v>
      </c>
      <c s="6" t="s">
        <v>1343</v>
      </c>
      <c s="36" t="s">
        <v>85</v>
      </c>
      <c s="37">
        <v>1</v>
      </c>
      <c s="36">
        <v>0</v>
      </c>
      <c s="36">
        <f>ROUND(G284*H284,6)</f>
      </c>
      <c r="L284" s="38">
        <v>0</v>
      </c>
      <c s="32">
        <f>ROUND(ROUND(L284,2)*ROUND(G284,3),2)</f>
      </c>
      <c s="36" t="s">
        <v>350</v>
      </c>
      <c>
        <f>(M284*21)/100</f>
      </c>
      <c t="s">
        <v>27</v>
      </c>
    </row>
    <row r="285" spans="1:5" ht="12.75">
      <c r="A285" s="35" t="s">
        <v>58</v>
      </c>
      <c r="E285" s="39" t="s">
        <v>5</v>
      </c>
    </row>
    <row r="286" spans="1:5" ht="12.75">
      <c r="A286" s="35" t="s">
        <v>59</v>
      </c>
      <c r="E286" s="40" t="s">
        <v>1269</v>
      </c>
    </row>
    <row r="287" spans="1:5" ht="63.75">
      <c r="A287" t="s">
        <v>60</v>
      </c>
      <c r="E287" s="39" t="s">
        <v>1344</v>
      </c>
    </row>
    <row r="288" spans="1:16" ht="38.25">
      <c r="A288" t="s">
        <v>52</v>
      </c>
      <c s="34" t="s">
        <v>379</v>
      </c>
      <c s="34" t="s">
        <v>1345</v>
      </c>
      <c s="35" t="s">
        <v>5</v>
      </c>
      <c s="6" t="s">
        <v>1346</v>
      </c>
      <c s="36" t="s">
        <v>85</v>
      </c>
      <c s="37">
        <v>9</v>
      </c>
      <c s="36">
        <v>0</v>
      </c>
      <c s="36">
        <f>ROUND(G288*H288,6)</f>
      </c>
      <c r="L288" s="38">
        <v>0</v>
      </c>
      <c s="32">
        <f>ROUND(ROUND(L288,2)*ROUND(G288,3),2)</f>
      </c>
      <c s="36" t="s">
        <v>350</v>
      </c>
      <c>
        <f>(M288*21)/100</f>
      </c>
      <c t="s">
        <v>27</v>
      </c>
    </row>
    <row r="289" spans="1:5" ht="12.75">
      <c r="A289" s="35" t="s">
        <v>58</v>
      </c>
      <c r="E289" s="39" t="s">
        <v>5</v>
      </c>
    </row>
    <row r="290" spans="1:5" ht="12.75">
      <c r="A290" s="35" t="s">
        <v>59</v>
      </c>
      <c r="E290" s="40" t="s">
        <v>1269</v>
      </c>
    </row>
    <row r="291" spans="1:5" ht="63.75">
      <c r="A291" t="s">
        <v>60</v>
      </c>
      <c r="E291" s="39" t="s">
        <v>1344</v>
      </c>
    </row>
    <row r="292" spans="1:16" ht="25.5">
      <c r="A292" t="s">
        <v>52</v>
      </c>
      <c s="34" t="s">
        <v>382</v>
      </c>
      <c s="34" t="s">
        <v>1126</v>
      </c>
      <c s="35" t="s">
        <v>5</v>
      </c>
      <c s="6" t="s">
        <v>1127</v>
      </c>
      <c s="36" t="s">
        <v>85</v>
      </c>
      <c s="37">
        <v>1</v>
      </c>
      <c s="36">
        <v>0</v>
      </c>
      <c s="36">
        <f>ROUND(G292*H292,6)</f>
      </c>
      <c r="L292" s="38">
        <v>0</v>
      </c>
      <c s="32">
        <f>ROUND(ROUND(L292,2)*ROUND(G292,3),2)</f>
      </c>
      <c s="36" t="s">
        <v>350</v>
      </c>
      <c>
        <f>(M292*21)/100</f>
      </c>
      <c t="s">
        <v>27</v>
      </c>
    </row>
    <row r="293" spans="1:5" ht="12.75">
      <c r="A293" s="35" t="s">
        <v>58</v>
      </c>
      <c r="E293" s="39" t="s">
        <v>5</v>
      </c>
    </row>
    <row r="294" spans="1:5" ht="12.75">
      <c r="A294" s="35" t="s">
        <v>59</v>
      </c>
      <c r="E294" s="40" t="s">
        <v>1269</v>
      </c>
    </row>
    <row r="295" spans="1:5" ht="38.25">
      <c r="A295" t="s">
        <v>60</v>
      </c>
      <c r="E295" s="39" t="s">
        <v>1347</v>
      </c>
    </row>
    <row r="296" spans="1:16" ht="12.75">
      <c r="A296" t="s">
        <v>52</v>
      </c>
      <c s="34" t="s">
        <v>108</v>
      </c>
      <c s="34" t="s">
        <v>1348</v>
      </c>
      <c s="35" t="s">
        <v>5</v>
      </c>
      <c s="6" t="s">
        <v>1349</v>
      </c>
      <c s="36" t="s">
        <v>85</v>
      </c>
      <c s="37">
        <v>31</v>
      </c>
      <c s="36">
        <v>0</v>
      </c>
      <c s="36">
        <f>ROUND(G296*H296,6)</f>
      </c>
      <c r="L296" s="38">
        <v>0</v>
      </c>
      <c s="32">
        <f>ROUND(ROUND(L296,2)*ROUND(G296,3),2)</f>
      </c>
      <c s="36" t="s">
        <v>350</v>
      </c>
      <c>
        <f>(M296*21)/100</f>
      </c>
      <c t="s">
        <v>27</v>
      </c>
    </row>
    <row r="297" spans="1:5" ht="12.75">
      <c r="A297" s="35" t="s">
        <v>58</v>
      </c>
      <c r="E297" s="39" t="s">
        <v>5</v>
      </c>
    </row>
    <row r="298" spans="1:5" ht="12.75">
      <c r="A298" s="35" t="s">
        <v>59</v>
      </c>
      <c r="E298" s="40" t="s">
        <v>1269</v>
      </c>
    </row>
    <row r="299" spans="1:5" ht="38.25">
      <c r="A299" t="s">
        <v>60</v>
      </c>
      <c r="E299" s="39" t="s">
        <v>1350</v>
      </c>
    </row>
    <row r="300" spans="1:16" ht="12.75">
      <c r="A300" t="s">
        <v>52</v>
      </c>
      <c s="34" t="s">
        <v>388</v>
      </c>
      <c s="34" t="s">
        <v>1351</v>
      </c>
      <c s="35" t="s">
        <v>5</v>
      </c>
      <c s="6" t="s">
        <v>1352</v>
      </c>
      <c s="36" t="s">
        <v>85</v>
      </c>
      <c s="37">
        <v>2</v>
      </c>
      <c s="36">
        <v>0</v>
      </c>
      <c s="36">
        <f>ROUND(G300*H300,6)</f>
      </c>
      <c r="L300" s="38">
        <v>0</v>
      </c>
      <c s="32">
        <f>ROUND(ROUND(L300,2)*ROUND(G300,3),2)</f>
      </c>
      <c s="36" t="s">
        <v>350</v>
      </c>
      <c>
        <f>(M300*21)/100</f>
      </c>
      <c t="s">
        <v>27</v>
      </c>
    </row>
    <row r="301" spans="1:5" ht="12.75">
      <c r="A301" s="35" t="s">
        <v>58</v>
      </c>
      <c r="E301" s="39" t="s">
        <v>5</v>
      </c>
    </row>
    <row r="302" spans="1:5" ht="12.75">
      <c r="A302" s="35" t="s">
        <v>59</v>
      </c>
      <c r="E302" s="40" t="s">
        <v>1269</v>
      </c>
    </row>
    <row r="303" spans="1:5" ht="38.25">
      <c r="A303" t="s">
        <v>60</v>
      </c>
      <c r="E303" s="39" t="s">
        <v>1350</v>
      </c>
    </row>
    <row r="304" spans="1:16" ht="12.75">
      <c r="A304" t="s">
        <v>52</v>
      </c>
      <c s="34" t="s">
        <v>391</v>
      </c>
      <c s="34" t="s">
        <v>4196</v>
      </c>
      <c s="35" t="s">
        <v>5</v>
      </c>
      <c s="6" t="s">
        <v>4197</v>
      </c>
      <c s="36" t="s">
        <v>85</v>
      </c>
      <c s="37">
        <v>1</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1269</v>
      </c>
    </row>
    <row r="307" spans="1:5" ht="38.25">
      <c r="A307" t="s">
        <v>60</v>
      </c>
      <c r="E307" s="39" t="s">
        <v>1355</v>
      </c>
    </row>
    <row r="308" spans="1:16" ht="12.75">
      <c r="A308" t="s">
        <v>52</v>
      </c>
      <c s="34" t="s">
        <v>171</v>
      </c>
      <c s="34" t="s">
        <v>1356</v>
      </c>
      <c s="35" t="s">
        <v>5</v>
      </c>
      <c s="6" t="s">
        <v>1357</v>
      </c>
      <c s="36" t="s">
        <v>310</v>
      </c>
      <c s="37">
        <v>48</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1269</v>
      </c>
    </row>
    <row r="311" spans="1:5" ht="38.25">
      <c r="A311" t="s">
        <v>60</v>
      </c>
      <c r="E311" s="39" t="s">
        <v>1358</v>
      </c>
    </row>
    <row r="312" spans="1:16" ht="12.75">
      <c r="A312" t="s">
        <v>52</v>
      </c>
      <c s="34" t="s">
        <v>337</v>
      </c>
      <c s="34" t="s">
        <v>2058</v>
      </c>
      <c s="35" t="s">
        <v>5</v>
      </c>
      <c s="6" t="s">
        <v>2059</v>
      </c>
      <c s="36" t="s">
        <v>310</v>
      </c>
      <c s="37">
        <v>6</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1269</v>
      </c>
    </row>
    <row r="315" spans="1:5" ht="51">
      <c r="A315" t="s">
        <v>60</v>
      </c>
      <c r="E315" s="39" t="s">
        <v>2060</v>
      </c>
    </row>
    <row r="316" spans="1:16" ht="12.75">
      <c r="A316" t="s">
        <v>52</v>
      </c>
      <c s="34" t="s">
        <v>179</v>
      </c>
      <c s="34" t="s">
        <v>1128</v>
      </c>
      <c s="35" t="s">
        <v>5</v>
      </c>
      <c s="6" t="s">
        <v>1129</v>
      </c>
      <c s="36" t="s">
        <v>310</v>
      </c>
      <c s="37">
        <v>10</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1269</v>
      </c>
    </row>
    <row r="319" spans="1:5" ht="38.25">
      <c r="A319" t="s">
        <v>60</v>
      </c>
      <c r="E319" s="39" t="s">
        <v>1359</v>
      </c>
    </row>
    <row r="320" spans="1:16" ht="12.75">
      <c r="A320" t="s">
        <v>52</v>
      </c>
      <c s="34" t="s">
        <v>343</v>
      </c>
      <c s="34" t="s">
        <v>1132</v>
      </c>
      <c s="35" t="s">
        <v>5</v>
      </c>
      <c s="6" t="s">
        <v>1133</v>
      </c>
      <c s="36" t="s">
        <v>310</v>
      </c>
      <c s="37">
        <v>24</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1269</v>
      </c>
    </row>
    <row r="323" spans="1:5" ht="38.25">
      <c r="A323" t="s">
        <v>60</v>
      </c>
      <c r="E323" s="39" t="s">
        <v>1361</v>
      </c>
    </row>
    <row r="324" spans="1:16" ht="25.5">
      <c r="A324" t="s">
        <v>52</v>
      </c>
      <c s="34" t="s">
        <v>346</v>
      </c>
      <c s="34" t="s">
        <v>5254</v>
      </c>
      <c s="35" t="s">
        <v>5</v>
      </c>
      <c s="6" t="s">
        <v>5255</v>
      </c>
      <c s="36" t="s">
        <v>310</v>
      </c>
      <c s="37">
        <v>36</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1269</v>
      </c>
    </row>
    <row r="327" spans="1:5" ht="89.25">
      <c r="A327" t="s">
        <v>60</v>
      </c>
      <c r="E327" s="39" t="s">
        <v>5256</v>
      </c>
    </row>
    <row r="328" spans="1:13" ht="12.75">
      <c r="A328" t="s">
        <v>49</v>
      </c>
      <c r="C328" s="31" t="s">
        <v>1362</v>
      </c>
      <c r="E328" s="33" t="s">
        <v>1363</v>
      </c>
      <c r="J328" s="32">
        <f>0</f>
      </c>
      <c s="32">
        <f>0</f>
      </c>
      <c s="32">
        <f>0+L329+L333</f>
      </c>
      <c s="32">
        <f>0+M329+M333</f>
      </c>
    </row>
    <row r="329" spans="1:16" ht="12.75">
      <c r="A329" t="s">
        <v>52</v>
      </c>
      <c s="34" t="s">
        <v>352</v>
      </c>
      <c s="34" t="s">
        <v>5257</v>
      </c>
      <c s="35" t="s">
        <v>5</v>
      </c>
      <c s="6" t="s">
        <v>5258</v>
      </c>
      <c s="36" t="s">
        <v>85</v>
      </c>
      <c s="37">
        <v>10</v>
      </c>
      <c s="36">
        <v>0</v>
      </c>
      <c s="36">
        <f>ROUND(G329*H329,6)</f>
      </c>
      <c r="L329" s="38">
        <v>0</v>
      </c>
      <c s="32">
        <f>ROUND(ROUND(L329,2)*ROUND(G329,3),2)</f>
      </c>
      <c s="36" t="s">
        <v>350</v>
      </c>
      <c>
        <f>(M329*21)/100</f>
      </c>
      <c t="s">
        <v>27</v>
      </c>
    </row>
    <row r="330" spans="1:5" ht="12.75">
      <c r="A330" s="35" t="s">
        <v>58</v>
      </c>
      <c r="E330" s="39" t="s">
        <v>5</v>
      </c>
    </row>
    <row r="331" spans="1:5" ht="12.75">
      <c r="A331" s="35" t="s">
        <v>59</v>
      </c>
      <c r="E331" s="40" t="s">
        <v>1269</v>
      </c>
    </row>
    <row r="332" spans="1:5" ht="76.5">
      <c r="A332" t="s">
        <v>60</v>
      </c>
      <c r="E332" s="39" t="s">
        <v>5259</v>
      </c>
    </row>
    <row r="333" spans="1:16" ht="12.75">
      <c r="A333" t="s">
        <v>52</v>
      </c>
      <c s="34" t="s">
        <v>175</v>
      </c>
      <c s="34" t="s">
        <v>5260</v>
      </c>
      <c s="35" t="s">
        <v>5</v>
      </c>
      <c s="6" t="s">
        <v>5261</v>
      </c>
      <c s="36" t="s">
        <v>85</v>
      </c>
      <c s="37">
        <v>129</v>
      </c>
      <c s="36">
        <v>0</v>
      </c>
      <c s="36">
        <f>ROUND(G333*H333,6)</f>
      </c>
      <c r="L333" s="38">
        <v>0</v>
      </c>
      <c s="32">
        <f>ROUND(ROUND(L333,2)*ROUND(G333,3),2)</f>
      </c>
      <c s="36" t="s">
        <v>350</v>
      </c>
      <c>
        <f>(M333*21)/100</f>
      </c>
      <c t="s">
        <v>27</v>
      </c>
    </row>
    <row r="334" spans="1:5" ht="12.75">
      <c r="A334" s="35" t="s">
        <v>58</v>
      </c>
      <c r="E334" s="39" t="s">
        <v>5</v>
      </c>
    </row>
    <row r="335" spans="1:5" ht="12.75">
      <c r="A335" s="35" t="s">
        <v>59</v>
      </c>
      <c r="E335" s="40" t="s">
        <v>1269</v>
      </c>
    </row>
    <row r="336" spans="1:5" ht="38.25">
      <c r="A336" t="s">
        <v>60</v>
      </c>
      <c r="E336" s="39" t="s">
        <v>5262</v>
      </c>
    </row>
    <row r="337" spans="1:13" ht="12.75">
      <c r="A337" t="s">
        <v>49</v>
      </c>
      <c r="C337" s="31" t="s">
        <v>122</v>
      </c>
      <c r="E337" s="33" t="s">
        <v>1588</v>
      </c>
      <c r="J337" s="32">
        <f>0</f>
      </c>
      <c s="32">
        <f>0</f>
      </c>
      <c s="32">
        <f>0+L338</f>
      </c>
      <c s="32">
        <f>0+M338</f>
      </c>
    </row>
    <row r="338" spans="1:16" ht="12.75">
      <c r="A338" t="s">
        <v>52</v>
      </c>
      <c s="34" t="s">
        <v>356</v>
      </c>
      <c s="34" t="s">
        <v>1986</v>
      </c>
      <c s="35" t="s">
        <v>5</v>
      </c>
      <c s="6" t="s">
        <v>1987</v>
      </c>
      <c s="36" t="s">
        <v>56</v>
      </c>
      <c s="37">
        <v>23</v>
      </c>
      <c s="36">
        <v>0</v>
      </c>
      <c s="36">
        <f>ROUND(G338*H338,6)</f>
      </c>
      <c r="L338" s="38">
        <v>0</v>
      </c>
      <c s="32">
        <f>ROUND(ROUND(L338,2)*ROUND(G338,3),2)</f>
      </c>
      <c s="36" t="s">
        <v>350</v>
      </c>
      <c>
        <f>(M338*21)/100</f>
      </c>
      <c t="s">
        <v>27</v>
      </c>
    </row>
    <row r="339" spans="1:5" ht="12.75">
      <c r="A339" s="35" t="s">
        <v>58</v>
      </c>
      <c r="E339" s="39" t="s">
        <v>5</v>
      </c>
    </row>
    <row r="340" spans="1:5" ht="12.75">
      <c r="A340" s="35" t="s">
        <v>59</v>
      </c>
      <c r="E340" s="40" t="s">
        <v>1269</v>
      </c>
    </row>
    <row r="341" spans="1:5" ht="267.75">
      <c r="A341" t="s">
        <v>60</v>
      </c>
      <c r="E341" s="39" t="s">
        <v>1988</v>
      </c>
    </row>
    <row r="342" spans="1:13" ht="12.75">
      <c r="A342" t="s">
        <v>49</v>
      </c>
      <c r="C342" s="31" t="s">
        <v>126</v>
      </c>
      <c r="E342" s="33" t="s">
        <v>4198</v>
      </c>
      <c r="J342" s="32">
        <f>0</f>
      </c>
      <c s="32">
        <f>0</f>
      </c>
      <c s="32">
        <f>0+L343+L347</f>
      </c>
      <c s="32">
        <f>0+M343+M347</f>
      </c>
    </row>
    <row r="343" spans="1:16" ht="12.75">
      <c r="A343" t="s">
        <v>52</v>
      </c>
      <c s="34" t="s">
        <v>360</v>
      </c>
      <c s="34" t="s">
        <v>1989</v>
      </c>
      <c s="35" t="s">
        <v>5</v>
      </c>
      <c s="6" t="s">
        <v>1990</v>
      </c>
      <c s="36" t="s">
        <v>56</v>
      </c>
      <c s="37">
        <v>20</v>
      </c>
      <c s="36">
        <v>0</v>
      </c>
      <c s="36">
        <f>ROUND(G343*H343,6)</f>
      </c>
      <c r="L343" s="38">
        <v>0</v>
      </c>
      <c s="32">
        <f>ROUND(ROUND(L343,2)*ROUND(G343,3),2)</f>
      </c>
      <c s="36" t="s">
        <v>350</v>
      </c>
      <c>
        <f>(M343*21)/100</f>
      </c>
      <c t="s">
        <v>27</v>
      </c>
    </row>
    <row r="344" spans="1:5" ht="12.75">
      <c r="A344" s="35" t="s">
        <v>58</v>
      </c>
      <c r="E344" s="39" t="s">
        <v>5</v>
      </c>
    </row>
    <row r="345" spans="1:5" ht="12.75">
      <c r="A345" s="35" t="s">
        <v>59</v>
      </c>
      <c r="E345" s="40" t="s">
        <v>1269</v>
      </c>
    </row>
    <row r="346" spans="1:5" ht="89.25">
      <c r="A346" t="s">
        <v>60</v>
      </c>
      <c r="E346" s="39" t="s">
        <v>1991</v>
      </c>
    </row>
    <row r="347" spans="1:16" ht="12.75">
      <c r="A347" t="s">
        <v>52</v>
      </c>
      <c s="34" t="s">
        <v>363</v>
      </c>
      <c s="34" t="s">
        <v>4199</v>
      </c>
      <c s="35" t="s">
        <v>5</v>
      </c>
      <c s="6" t="s">
        <v>4200</v>
      </c>
      <c s="36" t="s">
        <v>56</v>
      </c>
      <c s="37">
        <v>0.2</v>
      </c>
      <c s="36">
        <v>0</v>
      </c>
      <c s="36">
        <f>ROUND(G347*H347,6)</f>
      </c>
      <c r="L347" s="38">
        <v>0</v>
      </c>
      <c s="32">
        <f>ROUND(ROUND(L347,2)*ROUND(G347,3),2)</f>
      </c>
      <c s="36" t="s">
        <v>350</v>
      </c>
      <c>
        <f>(M347*21)/100</f>
      </c>
      <c t="s">
        <v>27</v>
      </c>
    </row>
    <row r="348" spans="1:5" ht="12.75">
      <c r="A348" s="35" t="s">
        <v>58</v>
      </c>
      <c r="E348" s="39" t="s">
        <v>5</v>
      </c>
    </row>
    <row r="349" spans="1:5" ht="12.75">
      <c r="A349" s="35" t="s">
        <v>59</v>
      </c>
      <c r="E349" s="40" t="s">
        <v>1269</v>
      </c>
    </row>
    <row r="350" spans="1:5" ht="76.5">
      <c r="A350" t="s">
        <v>60</v>
      </c>
      <c r="E350" s="39" t="s">
        <v>4201</v>
      </c>
    </row>
    <row r="351" spans="1:13" ht="12.75">
      <c r="A351" t="s">
        <v>49</v>
      </c>
      <c r="C351" s="31" t="s">
        <v>367</v>
      </c>
      <c r="E351" s="33" t="s">
        <v>584</v>
      </c>
      <c r="J351" s="32">
        <f>0</f>
      </c>
      <c s="32">
        <f>0</f>
      </c>
      <c s="32">
        <f>0+L352+L356+L360+L364+L368</f>
      </c>
      <c s="32">
        <f>0+M352+M356+M360+M364+M368</f>
      </c>
    </row>
    <row r="352" spans="1:16" ht="25.5">
      <c r="A352" t="s">
        <v>52</v>
      </c>
      <c s="34" t="s">
        <v>2935</v>
      </c>
      <c s="34" t="s">
        <v>1512</v>
      </c>
      <c s="35" t="s">
        <v>371</v>
      </c>
      <c s="6" t="s">
        <v>1513</v>
      </c>
      <c s="36" t="s">
        <v>373</v>
      </c>
      <c s="37">
        <v>177</v>
      </c>
      <c s="36">
        <v>0</v>
      </c>
      <c s="36">
        <f>ROUND(G352*H352,6)</f>
      </c>
      <c r="L352" s="38">
        <v>0</v>
      </c>
      <c s="32">
        <f>ROUND(ROUND(L352,2)*ROUND(G352,3),2)</f>
      </c>
      <c s="36" t="s">
        <v>350</v>
      </c>
      <c>
        <f>(M352*21)/100</f>
      </c>
      <c t="s">
        <v>27</v>
      </c>
    </row>
    <row r="353" spans="1:5" ht="12.75">
      <c r="A353" s="35" t="s">
        <v>58</v>
      </c>
      <c r="E353" s="39" t="s">
        <v>374</v>
      </c>
    </row>
    <row r="354" spans="1:5" ht="12.75">
      <c r="A354" s="35" t="s">
        <v>59</v>
      </c>
      <c r="E354" s="40" t="s">
        <v>1269</v>
      </c>
    </row>
    <row r="355" spans="1:5" ht="165.75">
      <c r="A355" t="s">
        <v>60</v>
      </c>
      <c r="E355" s="39" t="s">
        <v>517</v>
      </c>
    </row>
    <row r="356" spans="1:16" ht="25.5">
      <c r="A356" t="s">
        <v>52</v>
      </c>
      <c s="34" t="s">
        <v>2940</v>
      </c>
      <c s="34" t="s">
        <v>587</v>
      </c>
      <c s="35" t="s">
        <v>371</v>
      </c>
      <c s="6" t="s">
        <v>588</v>
      </c>
      <c s="36" t="s">
        <v>373</v>
      </c>
      <c s="37">
        <v>0.02</v>
      </c>
      <c s="36">
        <v>0</v>
      </c>
      <c s="36">
        <f>ROUND(G356*H356,6)</f>
      </c>
      <c r="L356" s="38">
        <v>0</v>
      </c>
      <c s="32">
        <f>ROUND(ROUND(L356,2)*ROUND(G356,3),2)</f>
      </c>
      <c s="36" t="s">
        <v>350</v>
      </c>
      <c>
        <f>(M356*21)/100</f>
      </c>
      <c t="s">
        <v>27</v>
      </c>
    </row>
    <row r="357" spans="1:5" ht="12.75">
      <c r="A357" s="35" t="s">
        <v>58</v>
      </c>
      <c r="E357" s="39" t="s">
        <v>374</v>
      </c>
    </row>
    <row r="358" spans="1:5" ht="12.75">
      <c r="A358" s="35" t="s">
        <v>59</v>
      </c>
      <c r="E358" s="40" t="s">
        <v>1269</v>
      </c>
    </row>
    <row r="359" spans="1:5" ht="165.75">
      <c r="A359" t="s">
        <v>60</v>
      </c>
      <c r="E359" s="39" t="s">
        <v>517</v>
      </c>
    </row>
    <row r="360" spans="1:16" ht="25.5">
      <c r="A360" t="s">
        <v>52</v>
      </c>
      <c s="34" t="s">
        <v>2945</v>
      </c>
      <c s="34" t="s">
        <v>1826</v>
      </c>
      <c s="35" t="s">
        <v>371</v>
      </c>
      <c s="6" t="s">
        <v>1827</v>
      </c>
      <c s="36" t="s">
        <v>373</v>
      </c>
      <c s="37">
        <v>7.3</v>
      </c>
      <c s="36">
        <v>0</v>
      </c>
      <c s="36">
        <f>ROUND(G360*H360,6)</f>
      </c>
      <c r="L360" s="38">
        <v>0</v>
      </c>
      <c s="32">
        <f>ROUND(ROUND(L360,2)*ROUND(G360,3),2)</f>
      </c>
      <c s="36" t="s">
        <v>350</v>
      </c>
      <c>
        <f>(M360*21)/100</f>
      </c>
      <c t="s">
        <v>27</v>
      </c>
    </row>
    <row r="361" spans="1:5" ht="12.75">
      <c r="A361" s="35" t="s">
        <v>58</v>
      </c>
      <c r="E361" s="39" t="s">
        <v>374</v>
      </c>
    </row>
    <row r="362" spans="1:5" ht="12.75">
      <c r="A362" s="35" t="s">
        <v>59</v>
      </c>
      <c r="E362" s="40" t="s">
        <v>1269</v>
      </c>
    </row>
    <row r="363" spans="1:5" ht="165.75">
      <c r="A363" t="s">
        <v>60</v>
      </c>
      <c r="E363" s="39" t="s">
        <v>517</v>
      </c>
    </row>
    <row r="364" spans="1:16" ht="25.5">
      <c r="A364" t="s">
        <v>52</v>
      </c>
      <c s="34" t="s">
        <v>2951</v>
      </c>
      <c s="34" t="s">
        <v>377</v>
      </c>
      <c s="35" t="s">
        <v>371</v>
      </c>
      <c s="6" t="s">
        <v>378</v>
      </c>
      <c s="36" t="s">
        <v>373</v>
      </c>
      <c s="37">
        <v>56</v>
      </c>
      <c s="36">
        <v>0</v>
      </c>
      <c s="36">
        <f>ROUND(G364*H364,6)</f>
      </c>
      <c r="L364" s="38">
        <v>0</v>
      </c>
      <c s="32">
        <f>ROUND(ROUND(L364,2)*ROUND(G364,3),2)</f>
      </c>
      <c s="36" t="s">
        <v>350</v>
      </c>
      <c>
        <f>(M364*21)/100</f>
      </c>
      <c t="s">
        <v>27</v>
      </c>
    </row>
    <row r="365" spans="1:5" ht="12.75">
      <c r="A365" s="35" t="s">
        <v>58</v>
      </c>
      <c r="E365" s="39" t="s">
        <v>374</v>
      </c>
    </row>
    <row r="366" spans="1:5" ht="12.75">
      <c r="A366" s="35" t="s">
        <v>59</v>
      </c>
      <c r="E366" s="40" t="s">
        <v>1269</v>
      </c>
    </row>
    <row r="367" spans="1:5" ht="165.75">
      <c r="A367" t="s">
        <v>60</v>
      </c>
      <c r="E367" s="39" t="s">
        <v>517</v>
      </c>
    </row>
    <row r="368" spans="1:16" ht="38.25">
      <c r="A368" t="s">
        <v>52</v>
      </c>
      <c s="34" t="s">
        <v>2956</v>
      </c>
      <c s="34" t="s">
        <v>518</v>
      </c>
      <c s="35" t="s">
        <v>371</v>
      </c>
      <c s="6" t="s">
        <v>519</v>
      </c>
      <c s="36" t="s">
        <v>373</v>
      </c>
      <c s="37">
        <v>3</v>
      </c>
      <c s="36">
        <v>0</v>
      </c>
      <c s="36">
        <f>ROUND(G368*H368,6)</f>
      </c>
      <c r="L368" s="38">
        <v>0</v>
      </c>
      <c s="32">
        <f>ROUND(ROUND(L368,2)*ROUND(G368,3),2)</f>
      </c>
      <c s="36" t="s">
        <v>350</v>
      </c>
      <c>
        <f>(M368*21)/100</f>
      </c>
      <c t="s">
        <v>27</v>
      </c>
    </row>
    <row r="369" spans="1:5" ht="25.5">
      <c r="A369" s="35" t="s">
        <v>58</v>
      </c>
      <c r="E369" s="39" t="s">
        <v>520</v>
      </c>
    </row>
    <row r="370" spans="1:5" ht="12.75">
      <c r="A370" s="35" t="s">
        <v>59</v>
      </c>
      <c r="E370" s="40" t="s">
        <v>1269</v>
      </c>
    </row>
    <row r="371" spans="1:5" ht="165.75">
      <c r="A371" t="s">
        <v>60</v>
      </c>
      <c r="E371"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5265</v>
      </c>
      <c r="E8" s="30" t="s">
        <v>5264</v>
      </c>
      <c r="J8" s="29">
        <f>0+J9</f>
      </c>
      <c s="29">
        <f>0+K9</f>
      </c>
      <c s="29">
        <f>0+L9</f>
      </c>
      <c s="29">
        <f>0+M9</f>
      </c>
    </row>
    <row r="9" spans="1:13" ht="12.75">
      <c r="A9" t="s">
        <v>46</v>
      </c>
      <c r="C9" s="31" t="s">
        <v>5266</v>
      </c>
      <c r="E9" s="33" t="s">
        <v>5267</v>
      </c>
      <c r="J9" s="32">
        <f>0+J10+J35+J40+J85+J102</f>
      </c>
      <c s="32">
        <f>0+K10+K35+K40+K85+K102</f>
      </c>
      <c s="32">
        <f>0+L10+L35+L40+L85+L102</f>
      </c>
      <c s="32">
        <f>0+M10+M35+M40+M85+M102</f>
      </c>
    </row>
    <row r="10" spans="1:13" ht="12.75">
      <c r="A10" t="s">
        <v>49</v>
      </c>
      <c r="C10" s="31" t="s">
        <v>53</v>
      </c>
      <c r="E10" s="33" t="s">
        <v>406</v>
      </c>
      <c r="J10" s="32">
        <f>0</f>
      </c>
      <c s="32">
        <f>0</f>
      </c>
      <c s="32">
        <f>0+L11+L15+L19+L23+L27+L31</f>
      </c>
      <c s="32">
        <f>0+M11+M15+M19+M23+M27+M31</f>
      </c>
    </row>
    <row r="11" spans="1:16" ht="12.75">
      <c r="A11" t="s">
        <v>52</v>
      </c>
      <c s="34" t="s">
        <v>53</v>
      </c>
      <c s="34" t="s">
        <v>1956</v>
      </c>
      <c s="35" t="s">
        <v>5</v>
      </c>
      <c s="6" t="s">
        <v>1957</v>
      </c>
      <c s="36" t="s">
        <v>73</v>
      </c>
      <c s="37">
        <v>57</v>
      </c>
      <c s="36">
        <v>0</v>
      </c>
      <c s="36">
        <f>ROUND(G11*H11,6)</f>
      </c>
      <c r="L11" s="38">
        <v>0</v>
      </c>
      <c s="32">
        <f>ROUND(ROUND(L11,2)*ROUND(G11,3),2)</f>
      </c>
      <c s="36" t="s">
        <v>350</v>
      </c>
      <c>
        <f>(M11*21)/100</f>
      </c>
      <c t="s">
        <v>27</v>
      </c>
    </row>
    <row r="12" spans="1:5" ht="12.75">
      <c r="A12" s="35" t="s">
        <v>58</v>
      </c>
      <c r="E12" s="39" t="s">
        <v>5</v>
      </c>
    </row>
    <row r="13" spans="1:5" ht="12.75">
      <c r="A13" s="35" t="s">
        <v>59</v>
      </c>
      <c r="E13" s="40" t="s">
        <v>1269</v>
      </c>
    </row>
    <row r="14" spans="1:5" ht="12.75">
      <c r="A14" t="s">
        <v>60</v>
      </c>
      <c r="E14" s="39" t="s">
        <v>1958</v>
      </c>
    </row>
    <row r="15" spans="1:16" ht="12.75">
      <c r="A15" t="s">
        <v>52</v>
      </c>
      <c s="34" t="s">
        <v>27</v>
      </c>
      <c s="34" t="s">
        <v>1842</v>
      </c>
      <c s="35" t="s">
        <v>5</v>
      </c>
      <c s="6" t="s">
        <v>1843</v>
      </c>
      <c s="36" t="s">
        <v>56</v>
      </c>
      <c s="37">
        <v>0.5</v>
      </c>
      <c s="36">
        <v>0</v>
      </c>
      <c s="36">
        <f>ROUND(G15*H15,6)</f>
      </c>
      <c r="L15" s="38">
        <v>0</v>
      </c>
      <c s="32">
        <f>ROUND(ROUND(L15,2)*ROUND(G15,3),2)</f>
      </c>
      <c s="36" t="s">
        <v>350</v>
      </c>
      <c>
        <f>(M15*21)/100</f>
      </c>
      <c t="s">
        <v>27</v>
      </c>
    </row>
    <row r="16" spans="1:5" ht="12.75">
      <c r="A16" s="35" t="s">
        <v>58</v>
      </c>
      <c r="E16" s="39" t="s">
        <v>5</v>
      </c>
    </row>
    <row r="17" spans="1:5" ht="12.75">
      <c r="A17" s="35" t="s">
        <v>59</v>
      </c>
      <c r="E17" s="40" t="s">
        <v>1269</v>
      </c>
    </row>
    <row r="18" spans="1:5" ht="216.75">
      <c r="A18" t="s">
        <v>60</v>
      </c>
      <c r="E18" s="39" t="s">
        <v>1970</v>
      </c>
    </row>
    <row r="19" spans="1:16" ht="12.75">
      <c r="A19" t="s">
        <v>52</v>
      </c>
      <c s="34" t="s">
        <v>26</v>
      </c>
      <c s="34" t="s">
        <v>407</v>
      </c>
      <c s="35" t="s">
        <v>5</v>
      </c>
      <c s="6" t="s">
        <v>408</v>
      </c>
      <c s="36" t="s">
        <v>56</v>
      </c>
      <c s="37">
        <v>16</v>
      </c>
      <c s="36">
        <v>0</v>
      </c>
      <c s="36">
        <f>ROUND(G19*H19,6)</f>
      </c>
      <c r="L19" s="38">
        <v>0</v>
      </c>
      <c s="32">
        <f>ROUND(ROUND(L19,2)*ROUND(G19,3),2)</f>
      </c>
      <c s="36" t="s">
        <v>350</v>
      </c>
      <c>
        <f>(M19*21)/100</f>
      </c>
      <c t="s">
        <v>27</v>
      </c>
    </row>
    <row r="20" spans="1:5" ht="12.75">
      <c r="A20" s="35" t="s">
        <v>58</v>
      </c>
      <c r="E20" s="39" t="s">
        <v>5</v>
      </c>
    </row>
    <row r="21" spans="1:5" ht="12.75">
      <c r="A21" s="35" t="s">
        <v>59</v>
      </c>
      <c r="E21" s="40" t="s">
        <v>1269</v>
      </c>
    </row>
    <row r="22" spans="1:5" ht="216.75">
      <c r="A22" t="s">
        <v>60</v>
      </c>
      <c r="E22" s="39" t="s">
        <v>1970</v>
      </c>
    </row>
    <row r="23" spans="1:16" ht="12.75">
      <c r="A23" t="s">
        <v>52</v>
      </c>
      <c s="34" t="s">
        <v>70</v>
      </c>
      <c s="34" t="s">
        <v>67</v>
      </c>
      <c s="35" t="s">
        <v>5</v>
      </c>
      <c s="6" t="s">
        <v>415</v>
      </c>
      <c s="36" t="s">
        <v>56</v>
      </c>
      <c s="37">
        <v>16</v>
      </c>
      <c s="36">
        <v>0</v>
      </c>
      <c s="36">
        <f>ROUND(G23*H23,6)</f>
      </c>
      <c r="L23" s="38">
        <v>0</v>
      </c>
      <c s="32">
        <f>ROUND(ROUND(L23,2)*ROUND(G23,3),2)</f>
      </c>
      <c s="36" t="s">
        <v>350</v>
      </c>
      <c>
        <f>(M23*21)/100</f>
      </c>
      <c t="s">
        <v>27</v>
      </c>
    </row>
    <row r="24" spans="1:5" ht="12.75">
      <c r="A24" s="35" t="s">
        <v>58</v>
      </c>
      <c r="E24" s="39" t="s">
        <v>5</v>
      </c>
    </row>
    <row r="25" spans="1:5" ht="12.75">
      <c r="A25" s="35" t="s">
        <v>59</v>
      </c>
      <c r="E25" s="40" t="s">
        <v>1269</v>
      </c>
    </row>
    <row r="26" spans="1:5" ht="153">
      <c r="A26" t="s">
        <v>60</v>
      </c>
      <c r="E26" s="39" t="s">
        <v>1973</v>
      </c>
    </row>
    <row r="27" spans="1:16" ht="12.75">
      <c r="A27" t="s">
        <v>52</v>
      </c>
      <c s="34" t="s">
        <v>110</v>
      </c>
      <c s="34" t="s">
        <v>1974</v>
      </c>
      <c s="35" t="s">
        <v>5</v>
      </c>
      <c s="6" t="s">
        <v>1975</v>
      </c>
      <c s="36" t="s">
        <v>73</v>
      </c>
      <c s="37">
        <v>57</v>
      </c>
      <c s="36">
        <v>0</v>
      </c>
      <c s="36">
        <f>ROUND(G27*H27,6)</f>
      </c>
      <c r="L27" s="38">
        <v>0</v>
      </c>
      <c s="32">
        <f>ROUND(ROUND(L27,2)*ROUND(G27,3),2)</f>
      </c>
      <c s="36" t="s">
        <v>350</v>
      </c>
      <c>
        <f>(M27*21)/100</f>
      </c>
      <c t="s">
        <v>27</v>
      </c>
    </row>
    <row r="28" spans="1:5" ht="12.75">
      <c r="A28" s="35" t="s">
        <v>58</v>
      </c>
      <c r="E28" s="39" t="s">
        <v>5</v>
      </c>
    </row>
    <row r="29" spans="1:5" ht="12.75">
      <c r="A29" s="35" t="s">
        <v>59</v>
      </c>
      <c r="E29" s="40" t="s">
        <v>1269</v>
      </c>
    </row>
    <row r="30" spans="1:5" ht="38.25">
      <c r="A30" t="s">
        <v>60</v>
      </c>
      <c r="E30" s="39" t="s">
        <v>1976</v>
      </c>
    </row>
    <row r="31" spans="1:16" ht="12.75">
      <c r="A31" t="s">
        <v>52</v>
      </c>
      <c s="34" t="s">
        <v>115</v>
      </c>
      <c s="34" t="s">
        <v>1977</v>
      </c>
      <c s="35" t="s">
        <v>5</v>
      </c>
      <c s="6" t="s">
        <v>1978</v>
      </c>
      <c s="36" t="s">
        <v>56</v>
      </c>
      <c s="37">
        <v>0.5</v>
      </c>
      <c s="36">
        <v>0</v>
      </c>
      <c s="36">
        <f>ROUND(G31*H31,6)</f>
      </c>
      <c r="L31" s="38">
        <v>0</v>
      </c>
      <c s="32">
        <f>ROUND(ROUND(L31,2)*ROUND(G31,3),2)</f>
      </c>
      <c s="36" t="s">
        <v>350</v>
      </c>
      <c>
        <f>(M31*21)/100</f>
      </c>
      <c t="s">
        <v>27</v>
      </c>
    </row>
    <row r="32" spans="1:5" ht="12.75">
      <c r="A32" s="35" t="s">
        <v>58</v>
      </c>
      <c r="E32" s="39" t="s">
        <v>5</v>
      </c>
    </row>
    <row r="33" spans="1:5" ht="12.75">
      <c r="A33" s="35" t="s">
        <v>59</v>
      </c>
      <c r="E33" s="40" t="s">
        <v>1269</v>
      </c>
    </row>
    <row r="34" spans="1:5" ht="38.25">
      <c r="A34" t="s">
        <v>60</v>
      </c>
      <c r="E34" s="39" t="s">
        <v>1979</v>
      </c>
    </row>
    <row r="35" spans="1:13" ht="12.75">
      <c r="A35" t="s">
        <v>49</v>
      </c>
      <c r="C35" s="31" t="s">
        <v>108</v>
      </c>
      <c r="E35" s="33" t="s">
        <v>1268</v>
      </c>
      <c r="J35" s="32">
        <f>0</f>
      </c>
      <c s="32">
        <f>0</f>
      </c>
      <c s="32">
        <f>0+L36</f>
      </c>
      <c s="32">
        <f>0+M36</f>
      </c>
    </row>
    <row r="36" spans="1:16" ht="25.5">
      <c r="A36" t="s">
        <v>52</v>
      </c>
      <c s="34" t="s">
        <v>75</v>
      </c>
      <c s="34" t="s">
        <v>5268</v>
      </c>
      <c s="35" t="s">
        <v>5</v>
      </c>
      <c s="6" t="s">
        <v>5269</v>
      </c>
      <c s="36" t="s">
        <v>80</v>
      </c>
      <c s="37">
        <v>5</v>
      </c>
      <c s="36">
        <v>0</v>
      </c>
      <c s="36">
        <f>ROUND(G36*H36,6)</f>
      </c>
      <c r="L36" s="38">
        <v>0</v>
      </c>
      <c s="32">
        <f>ROUND(ROUND(L36,2)*ROUND(G36,3),2)</f>
      </c>
      <c s="36" t="s">
        <v>350</v>
      </c>
      <c>
        <f>(M36*21)/100</f>
      </c>
      <c t="s">
        <v>27</v>
      </c>
    </row>
    <row r="37" spans="1:5" ht="12.75">
      <c r="A37" s="35" t="s">
        <v>58</v>
      </c>
      <c r="E37" s="39" t="s">
        <v>5</v>
      </c>
    </row>
    <row r="38" spans="1:5" ht="12.75">
      <c r="A38" s="35" t="s">
        <v>59</v>
      </c>
      <c r="E38" s="40" t="s">
        <v>1269</v>
      </c>
    </row>
    <row r="39" spans="1:5" ht="25.5">
      <c r="A39" t="s">
        <v>60</v>
      </c>
      <c r="E39" s="39" t="s">
        <v>4118</v>
      </c>
    </row>
    <row r="40" spans="1:13" ht="12.75">
      <c r="A40" t="s">
        <v>49</v>
      </c>
      <c r="C40" s="31" t="s">
        <v>1278</v>
      </c>
      <c r="E40" s="33" t="s">
        <v>1279</v>
      </c>
      <c r="J40" s="32">
        <f>0</f>
      </c>
      <c s="32">
        <f>0</f>
      </c>
      <c s="32">
        <f>0+L41+L45+L49+L53+L57+L61+L65+L69+L73+L77+L81</f>
      </c>
      <c s="32">
        <f>0+M41+M45+M49+M53+M57+M61+M65+M69+M73+M77+M81</f>
      </c>
    </row>
    <row r="41" spans="1:16" ht="12.75">
      <c r="A41" t="s">
        <v>52</v>
      </c>
      <c s="34" t="s">
        <v>122</v>
      </c>
      <c s="34" t="s">
        <v>78</v>
      </c>
      <c s="35" t="s">
        <v>5</v>
      </c>
      <c s="6" t="s">
        <v>79</v>
      </c>
      <c s="36" t="s">
        <v>80</v>
      </c>
      <c s="37">
        <v>114</v>
      </c>
      <c s="36">
        <v>0</v>
      </c>
      <c s="36">
        <f>ROUND(G41*H41,6)</f>
      </c>
      <c r="L41" s="38">
        <v>0</v>
      </c>
      <c s="32">
        <f>ROUND(ROUND(L41,2)*ROUND(G41,3),2)</f>
      </c>
      <c s="36" t="s">
        <v>350</v>
      </c>
      <c>
        <f>(M41*21)/100</f>
      </c>
      <c t="s">
        <v>27</v>
      </c>
    </row>
    <row r="42" spans="1:5" ht="12.75">
      <c r="A42" s="35" t="s">
        <v>58</v>
      </c>
      <c r="E42" s="39" t="s">
        <v>5</v>
      </c>
    </row>
    <row r="43" spans="1:5" ht="12.75">
      <c r="A43" s="35" t="s">
        <v>59</v>
      </c>
      <c r="E43" s="40" t="s">
        <v>1269</v>
      </c>
    </row>
    <row r="44" spans="1:5" ht="51">
      <c r="A44" t="s">
        <v>60</v>
      </c>
      <c r="E44" s="39" t="s">
        <v>1994</v>
      </c>
    </row>
    <row r="45" spans="1:16" ht="12.75">
      <c r="A45" t="s">
        <v>52</v>
      </c>
      <c s="34" t="s">
        <v>126</v>
      </c>
      <c s="34" t="s">
        <v>5270</v>
      </c>
      <c s="35" t="s">
        <v>5</v>
      </c>
      <c s="6" t="s">
        <v>5271</v>
      </c>
      <c s="36" t="s">
        <v>80</v>
      </c>
      <c s="37">
        <v>72</v>
      </c>
      <c s="36">
        <v>0</v>
      </c>
      <c s="36">
        <f>ROUND(G45*H45,6)</f>
      </c>
      <c r="L45" s="38">
        <v>0</v>
      </c>
      <c s="32">
        <f>ROUND(ROUND(L45,2)*ROUND(G45,3),2)</f>
      </c>
      <c s="36" t="s">
        <v>350</v>
      </c>
      <c>
        <f>(M45*21)/100</f>
      </c>
      <c t="s">
        <v>27</v>
      </c>
    </row>
    <row r="46" spans="1:5" ht="12.75">
      <c r="A46" s="35" t="s">
        <v>58</v>
      </c>
      <c r="E46" s="39" t="s">
        <v>5</v>
      </c>
    </row>
    <row r="47" spans="1:5" ht="12.75">
      <c r="A47" s="35" t="s">
        <v>59</v>
      </c>
      <c r="E47" s="40" t="s">
        <v>1269</v>
      </c>
    </row>
    <row r="48" spans="1:5" ht="51">
      <c r="A48" t="s">
        <v>60</v>
      </c>
      <c r="E48" s="39" t="s">
        <v>5272</v>
      </c>
    </row>
    <row r="49" spans="1:16" ht="12.75">
      <c r="A49" t="s">
        <v>52</v>
      </c>
      <c s="34" t="s">
        <v>130</v>
      </c>
      <c s="34" t="s">
        <v>1283</v>
      </c>
      <c s="35" t="s">
        <v>5</v>
      </c>
      <c s="6" t="s">
        <v>1284</v>
      </c>
      <c s="36" t="s">
        <v>85</v>
      </c>
      <c s="37">
        <v>4</v>
      </c>
      <c s="36">
        <v>0</v>
      </c>
      <c s="36">
        <f>ROUND(G49*H49,6)</f>
      </c>
      <c r="L49" s="38">
        <v>0</v>
      </c>
      <c s="32">
        <f>ROUND(ROUND(L49,2)*ROUND(G49,3),2)</f>
      </c>
      <c s="36" t="s">
        <v>350</v>
      </c>
      <c>
        <f>(M49*21)/100</f>
      </c>
      <c t="s">
        <v>27</v>
      </c>
    </row>
    <row r="50" spans="1:5" ht="12.75">
      <c r="A50" s="35" t="s">
        <v>58</v>
      </c>
      <c r="E50" s="39" t="s">
        <v>5</v>
      </c>
    </row>
    <row r="51" spans="1:5" ht="12.75">
      <c r="A51" s="35" t="s">
        <v>59</v>
      </c>
      <c r="E51" s="40" t="s">
        <v>1269</v>
      </c>
    </row>
    <row r="52" spans="1:5" ht="38.25">
      <c r="A52" t="s">
        <v>60</v>
      </c>
      <c r="E52" s="39" t="s">
        <v>1285</v>
      </c>
    </row>
    <row r="53" spans="1:16" ht="12.75">
      <c r="A53" t="s">
        <v>52</v>
      </c>
      <c s="34" t="s">
        <v>134</v>
      </c>
      <c s="34" t="s">
        <v>83</v>
      </c>
      <c s="35" t="s">
        <v>5</v>
      </c>
      <c s="6" t="s">
        <v>84</v>
      </c>
      <c s="36" t="s">
        <v>85</v>
      </c>
      <c s="37">
        <v>5</v>
      </c>
      <c s="36">
        <v>0</v>
      </c>
      <c s="36">
        <f>ROUND(G53*H53,6)</f>
      </c>
      <c r="L53" s="38">
        <v>0</v>
      </c>
      <c s="32">
        <f>ROUND(ROUND(L53,2)*ROUND(G53,3),2)</f>
      </c>
      <c s="36" t="s">
        <v>350</v>
      </c>
      <c>
        <f>(M53*21)/100</f>
      </c>
      <c t="s">
        <v>27</v>
      </c>
    </row>
    <row r="54" spans="1:5" ht="12.75">
      <c r="A54" s="35" t="s">
        <v>58</v>
      </c>
      <c r="E54" s="39" t="s">
        <v>5</v>
      </c>
    </row>
    <row r="55" spans="1:5" ht="12.75">
      <c r="A55" s="35" t="s">
        <v>59</v>
      </c>
      <c r="E55" s="40" t="s">
        <v>1269</v>
      </c>
    </row>
    <row r="56" spans="1:5" ht="25.5">
      <c r="A56" t="s">
        <v>60</v>
      </c>
      <c r="E56" s="39" t="s">
        <v>4142</v>
      </c>
    </row>
    <row r="57" spans="1:16" ht="12.75">
      <c r="A57" t="s">
        <v>52</v>
      </c>
      <c s="34" t="s">
        <v>138</v>
      </c>
      <c s="34" t="s">
        <v>5273</v>
      </c>
      <c s="35" t="s">
        <v>5</v>
      </c>
      <c s="6" t="s">
        <v>5274</v>
      </c>
      <c s="36" t="s">
        <v>85</v>
      </c>
      <c s="37">
        <v>4</v>
      </c>
      <c s="36">
        <v>0</v>
      </c>
      <c s="36">
        <f>ROUND(G57*H57,6)</f>
      </c>
      <c r="L57" s="38">
        <v>0</v>
      </c>
      <c s="32">
        <f>ROUND(ROUND(L57,2)*ROUND(G57,3),2)</f>
      </c>
      <c s="36" t="s">
        <v>350</v>
      </c>
      <c>
        <f>(M57*21)/100</f>
      </c>
      <c t="s">
        <v>27</v>
      </c>
    </row>
    <row r="58" spans="1:5" ht="12.75">
      <c r="A58" s="35" t="s">
        <v>58</v>
      </c>
      <c r="E58" s="39" t="s">
        <v>5</v>
      </c>
    </row>
    <row r="59" spans="1:5" ht="12.75">
      <c r="A59" s="35" t="s">
        <v>59</v>
      </c>
      <c r="E59" s="40" t="s">
        <v>1269</v>
      </c>
    </row>
    <row r="60" spans="1:5" ht="38.25">
      <c r="A60" t="s">
        <v>60</v>
      </c>
      <c r="E60" s="39" t="s">
        <v>5275</v>
      </c>
    </row>
    <row r="61" spans="1:16" ht="12.75">
      <c r="A61" t="s">
        <v>52</v>
      </c>
      <c s="34" t="s">
        <v>143</v>
      </c>
      <c s="34" t="s">
        <v>1289</v>
      </c>
      <c s="35" t="s">
        <v>5</v>
      </c>
      <c s="6" t="s">
        <v>1290</v>
      </c>
      <c s="36" t="s">
        <v>85</v>
      </c>
      <c s="37">
        <v>13</v>
      </c>
      <c s="36">
        <v>0</v>
      </c>
      <c s="36">
        <f>ROUND(G61*H61,6)</f>
      </c>
      <c r="L61" s="38">
        <v>0</v>
      </c>
      <c s="32">
        <f>ROUND(ROUND(L61,2)*ROUND(G61,3),2)</f>
      </c>
      <c s="36" t="s">
        <v>350</v>
      </c>
      <c>
        <f>(M61*21)/100</f>
      </c>
      <c t="s">
        <v>27</v>
      </c>
    </row>
    <row r="62" spans="1:5" ht="12.75">
      <c r="A62" s="35" t="s">
        <v>58</v>
      </c>
      <c r="E62" s="39" t="s">
        <v>5</v>
      </c>
    </row>
    <row r="63" spans="1:5" ht="12.75">
      <c r="A63" s="35" t="s">
        <v>59</v>
      </c>
      <c r="E63" s="40" t="s">
        <v>1269</v>
      </c>
    </row>
    <row r="64" spans="1:5" ht="38.25">
      <c r="A64" t="s">
        <v>60</v>
      </c>
      <c r="E64" s="39" t="s">
        <v>1291</v>
      </c>
    </row>
    <row r="65" spans="1:16" ht="12.75">
      <c r="A65" t="s">
        <v>52</v>
      </c>
      <c s="34" t="s">
        <v>147</v>
      </c>
      <c s="34" t="s">
        <v>88</v>
      </c>
      <c s="35" t="s">
        <v>5</v>
      </c>
      <c s="6" t="s">
        <v>89</v>
      </c>
      <c s="36" t="s">
        <v>85</v>
      </c>
      <c s="37">
        <v>9</v>
      </c>
      <c s="36">
        <v>0</v>
      </c>
      <c s="36">
        <f>ROUND(G65*H65,6)</f>
      </c>
      <c r="L65" s="38">
        <v>0</v>
      </c>
      <c s="32">
        <f>ROUND(ROUND(L65,2)*ROUND(G65,3),2)</f>
      </c>
      <c s="36" t="s">
        <v>350</v>
      </c>
      <c>
        <f>(M65*21)/100</f>
      </c>
      <c t="s">
        <v>27</v>
      </c>
    </row>
    <row r="66" spans="1:5" ht="12.75">
      <c r="A66" s="35" t="s">
        <v>58</v>
      </c>
      <c r="E66" s="39" t="s">
        <v>5</v>
      </c>
    </row>
    <row r="67" spans="1:5" ht="12.75">
      <c r="A67" s="35" t="s">
        <v>59</v>
      </c>
      <c r="E67" s="40" t="s">
        <v>1269</v>
      </c>
    </row>
    <row r="68" spans="1:5" ht="51">
      <c r="A68" t="s">
        <v>60</v>
      </c>
      <c r="E68" s="39" t="s">
        <v>1292</v>
      </c>
    </row>
    <row r="69" spans="1:16" ht="12.75">
      <c r="A69" t="s">
        <v>52</v>
      </c>
      <c s="34" t="s">
        <v>151</v>
      </c>
      <c s="34" t="s">
        <v>5276</v>
      </c>
      <c s="35" t="s">
        <v>5</v>
      </c>
      <c s="6" t="s">
        <v>5277</v>
      </c>
      <c s="36" t="s">
        <v>94</v>
      </c>
      <c s="37">
        <v>2</v>
      </c>
      <c s="36">
        <v>0</v>
      </c>
      <c s="36">
        <f>ROUND(G69*H69,6)</f>
      </c>
      <c r="L69" s="38">
        <v>0</v>
      </c>
      <c s="32">
        <f>ROUND(ROUND(L69,2)*ROUND(G69,3),2)</f>
      </c>
      <c s="36" t="s">
        <v>350</v>
      </c>
      <c>
        <f>(M69*21)/100</f>
      </c>
      <c t="s">
        <v>27</v>
      </c>
    </row>
    <row r="70" spans="1:5" ht="12.75">
      <c r="A70" s="35" t="s">
        <v>58</v>
      </c>
      <c r="E70" s="39" t="s">
        <v>5</v>
      </c>
    </row>
    <row r="71" spans="1:5" ht="12.75">
      <c r="A71" s="35" t="s">
        <v>59</v>
      </c>
      <c r="E71" s="40" t="s">
        <v>1269</v>
      </c>
    </row>
    <row r="72" spans="1:5" ht="114.75">
      <c r="A72" t="s">
        <v>60</v>
      </c>
      <c r="E72" s="39" t="s">
        <v>5278</v>
      </c>
    </row>
    <row r="73" spans="1:16" ht="12.75">
      <c r="A73" t="s">
        <v>52</v>
      </c>
      <c s="34" t="s">
        <v>96</v>
      </c>
      <c s="34" t="s">
        <v>5279</v>
      </c>
      <c s="35" t="s">
        <v>5</v>
      </c>
      <c s="6" t="s">
        <v>5280</v>
      </c>
      <c s="36" t="s">
        <v>80</v>
      </c>
      <c s="37">
        <v>25</v>
      </c>
      <c s="36">
        <v>0</v>
      </c>
      <c s="36">
        <f>ROUND(G73*H73,6)</f>
      </c>
      <c r="L73" s="38">
        <v>0</v>
      </c>
      <c s="32">
        <f>ROUND(ROUND(L73,2)*ROUND(G73,3),2)</f>
      </c>
      <c s="36" t="s">
        <v>350</v>
      </c>
      <c>
        <f>(M73*21)/100</f>
      </c>
      <c t="s">
        <v>27</v>
      </c>
    </row>
    <row r="74" spans="1:5" ht="12.75">
      <c r="A74" s="35" t="s">
        <v>58</v>
      </c>
      <c r="E74" s="39" t="s">
        <v>5</v>
      </c>
    </row>
    <row r="75" spans="1:5" ht="12.75">
      <c r="A75" s="35" t="s">
        <v>59</v>
      </c>
      <c r="E75" s="40" t="s">
        <v>1269</v>
      </c>
    </row>
    <row r="76" spans="1:5" ht="38.25">
      <c r="A76" t="s">
        <v>60</v>
      </c>
      <c r="E76" s="39" t="s">
        <v>1282</v>
      </c>
    </row>
    <row r="77" spans="1:16" ht="12.75">
      <c r="A77" t="s">
        <v>52</v>
      </c>
      <c s="34" t="s">
        <v>181</v>
      </c>
      <c s="34" t="s">
        <v>5281</v>
      </c>
      <c s="35" t="s">
        <v>5</v>
      </c>
      <c s="6" t="s">
        <v>4157</v>
      </c>
      <c s="36" t="s">
        <v>85</v>
      </c>
      <c s="37">
        <v>12</v>
      </c>
      <c s="36">
        <v>0</v>
      </c>
      <c s="36">
        <f>ROUND(G77*H77,6)</f>
      </c>
      <c r="L77" s="38">
        <v>0</v>
      </c>
      <c s="32">
        <f>ROUND(ROUND(L77,2)*ROUND(G77,3),2)</f>
      </c>
      <c s="36" t="s">
        <v>350</v>
      </c>
      <c>
        <f>(M77*21)/100</f>
      </c>
      <c t="s">
        <v>27</v>
      </c>
    </row>
    <row r="78" spans="1:5" ht="12.75">
      <c r="A78" s="35" t="s">
        <v>58</v>
      </c>
      <c r="E78" s="39" t="s">
        <v>5</v>
      </c>
    </row>
    <row r="79" spans="1:5" ht="12.75">
      <c r="A79" s="35" t="s">
        <v>59</v>
      </c>
      <c r="E79" s="40" t="s">
        <v>1269</v>
      </c>
    </row>
    <row r="80" spans="1:5" ht="25.5">
      <c r="A80" t="s">
        <v>60</v>
      </c>
      <c r="E80" s="39" t="s">
        <v>4142</v>
      </c>
    </row>
    <row r="81" spans="1:16" ht="12.75">
      <c r="A81" t="s">
        <v>52</v>
      </c>
      <c s="34" t="s">
        <v>186</v>
      </c>
      <c s="34" t="s">
        <v>5282</v>
      </c>
      <c s="35" t="s">
        <v>5</v>
      </c>
      <c s="6" t="s">
        <v>5283</v>
      </c>
      <c s="36" t="s">
        <v>85</v>
      </c>
      <c s="37">
        <v>9</v>
      </c>
      <c s="36">
        <v>0</v>
      </c>
      <c s="36">
        <f>ROUND(G81*H81,6)</f>
      </c>
      <c r="L81" s="38">
        <v>0</v>
      </c>
      <c s="32">
        <f>ROUND(ROUND(L81,2)*ROUND(G81,3),2)</f>
      </c>
      <c s="36" t="s">
        <v>350</v>
      </c>
      <c>
        <f>(M81*21)/100</f>
      </c>
      <c t="s">
        <v>27</v>
      </c>
    </row>
    <row r="82" spans="1:5" ht="12.75">
      <c r="A82" s="35" t="s">
        <v>58</v>
      </c>
      <c r="E82" s="39" t="s">
        <v>5</v>
      </c>
    </row>
    <row r="83" spans="1:5" ht="12.75">
      <c r="A83" s="35" t="s">
        <v>59</v>
      </c>
      <c r="E83" s="40" t="s">
        <v>1269</v>
      </c>
    </row>
    <row r="84" spans="1:5" ht="25.5">
      <c r="A84" t="s">
        <v>60</v>
      </c>
      <c r="E84" s="39" t="s">
        <v>4142</v>
      </c>
    </row>
    <row r="85" spans="1:13" ht="12.75">
      <c r="A85" t="s">
        <v>49</v>
      </c>
      <c r="C85" s="31" t="s">
        <v>1337</v>
      </c>
      <c r="E85" s="33" t="s">
        <v>1338</v>
      </c>
      <c r="J85" s="32">
        <f>0</f>
      </c>
      <c s="32">
        <f>0</f>
      </c>
      <c s="32">
        <f>0+L86+L90+L94+L98</f>
      </c>
      <c s="32">
        <f>0+M86+M90+M94+M98</f>
      </c>
    </row>
    <row r="86" spans="1:16" ht="25.5">
      <c r="A86" t="s">
        <v>52</v>
      </c>
      <c s="34" t="s">
        <v>155</v>
      </c>
      <c s="34" t="s">
        <v>5284</v>
      </c>
      <c s="35" t="s">
        <v>5</v>
      </c>
      <c s="6" t="s">
        <v>5285</v>
      </c>
      <c s="36" t="s">
        <v>85</v>
      </c>
      <c s="37">
        <v>1</v>
      </c>
      <c s="36">
        <v>0</v>
      </c>
      <c s="36">
        <f>ROUND(G86*H86,6)</f>
      </c>
      <c r="L86" s="38">
        <v>0</v>
      </c>
      <c s="32">
        <f>ROUND(ROUND(L86,2)*ROUND(G86,3),2)</f>
      </c>
      <c s="36" t="s">
        <v>350</v>
      </c>
      <c>
        <f>(M86*21)/100</f>
      </c>
      <c t="s">
        <v>27</v>
      </c>
    </row>
    <row r="87" spans="1:5" ht="12.75">
      <c r="A87" s="35" t="s">
        <v>58</v>
      </c>
      <c r="E87" s="39" t="s">
        <v>5</v>
      </c>
    </row>
    <row r="88" spans="1:5" ht="12.75">
      <c r="A88" s="35" t="s">
        <v>59</v>
      </c>
      <c r="E88" s="40" t="s">
        <v>1269</v>
      </c>
    </row>
    <row r="89" spans="1:5" ht="63.75">
      <c r="A89" t="s">
        <v>60</v>
      </c>
      <c r="E89" s="39" t="s">
        <v>1344</v>
      </c>
    </row>
    <row r="90" spans="1:16" ht="25.5">
      <c r="A90" t="s">
        <v>52</v>
      </c>
      <c s="34" t="s">
        <v>77</v>
      </c>
      <c s="34" t="s">
        <v>1126</v>
      </c>
      <c s="35" t="s">
        <v>5</v>
      </c>
      <c s="6" t="s">
        <v>1127</v>
      </c>
      <c s="36" t="s">
        <v>85</v>
      </c>
      <c s="37">
        <v>1</v>
      </c>
      <c s="36">
        <v>0</v>
      </c>
      <c s="36">
        <f>ROUND(G90*H90,6)</f>
      </c>
      <c r="L90" s="38">
        <v>0</v>
      </c>
      <c s="32">
        <f>ROUND(ROUND(L90,2)*ROUND(G90,3),2)</f>
      </c>
      <c s="36" t="s">
        <v>350</v>
      </c>
      <c>
        <f>(M90*21)/100</f>
      </c>
      <c t="s">
        <v>27</v>
      </c>
    </row>
    <row r="91" spans="1:5" ht="12.75">
      <c r="A91" s="35" t="s">
        <v>58</v>
      </c>
      <c r="E91" s="39" t="s">
        <v>5</v>
      </c>
    </row>
    <row r="92" spans="1:5" ht="12.75">
      <c r="A92" s="35" t="s">
        <v>59</v>
      </c>
      <c r="E92" s="40" t="s">
        <v>1269</v>
      </c>
    </row>
    <row r="93" spans="1:5" ht="38.25">
      <c r="A93" t="s">
        <v>60</v>
      </c>
      <c r="E93" s="39" t="s">
        <v>1347</v>
      </c>
    </row>
    <row r="94" spans="1:16" ht="12.75">
      <c r="A94" t="s">
        <v>52</v>
      </c>
      <c s="34" t="s">
        <v>82</v>
      </c>
      <c s="34" t="s">
        <v>5286</v>
      </c>
      <c s="35" t="s">
        <v>5</v>
      </c>
      <c s="6" t="s">
        <v>5287</v>
      </c>
      <c s="36" t="s">
        <v>85</v>
      </c>
      <c s="37">
        <v>1</v>
      </c>
      <c s="36">
        <v>0</v>
      </c>
      <c s="36">
        <f>ROUND(G94*H94,6)</f>
      </c>
      <c r="L94" s="38">
        <v>0</v>
      </c>
      <c s="32">
        <f>ROUND(ROUND(L94,2)*ROUND(G94,3),2)</f>
      </c>
      <c s="36" t="s">
        <v>350</v>
      </c>
      <c>
        <f>(M94*21)/100</f>
      </c>
      <c t="s">
        <v>27</v>
      </c>
    </row>
    <row r="95" spans="1:5" ht="12.75">
      <c r="A95" s="35" t="s">
        <v>58</v>
      </c>
      <c r="E95" s="39" t="s">
        <v>5</v>
      </c>
    </row>
    <row r="96" spans="1:5" ht="12.75">
      <c r="A96" s="35" t="s">
        <v>59</v>
      </c>
      <c r="E96" s="40" t="s">
        <v>1269</v>
      </c>
    </row>
    <row r="97" spans="1:5" ht="38.25">
      <c r="A97" t="s">
        <v>60</v>
      </c>
      <c r="E97" s="39" t="s">
        <v>1355</v>
      </c>
    </row>
    <row r="98" spans="1:16" ht="12.75">
      <c r="A98" t="s">
        <v>52</v>
      </c>
      <c s="34" t="s">
        <v>87</v>
      </c>
      <c s="34" t="s">
        <v>1356</v>
      </c>
      <c s="35" t="s">
        <v>5</v>
      </c>
      <c s="6" t="s">
        <v>1357</v>
      </c>
      <c s="36" t="s">
        <v>310</v>
      </c>
      <c s="37">
        <v>8</v>
      </c>
      <c s="36">
        <v>0</v>
      </c>
      <c s="36">
        <f>ROUND(G98*H98,6)</f>
      </c>
      <c r="L98" s="38">
        <v>0</v>
      </c>
      <c s="32">
        <f>ROUND(ROUND(L98,2)*ROUND(G98,3),2)</f>
      </c>
      <c s="36" t="s">
        <v>350</v>
      </c>
      <c>
        <f>(M98*21)/100</f>
      </c>
      <c t="s">
        <v>27</v>
      </c>
    </row>
    <row r="99" spans="1:5" ht="12.75">
      <c r="A99" s="35" t="s">
        <v>58</v>
      </c>
      <c r="E99" s="39" t="s">
        <v>5</v>
      </c>
    </row>
    <row r="100" spans="1:5" ht="12.75">
      <c r="A100" s="35" t="s">
        <v>59</v>
      </c>
      <c r="E100" s="40" t="s">
        <v>1269</v>
      </c>
    </row>
    <row r="101" spans="1:5" ht="38.25">
      <c r="A101" t="s">
        <v>60</v>
      </c>
      <c r="E101" s="39" t="s">
        <v>1358</v>
      </c>
    </row>
    <row r="102" spans="1:13" ht="12.75">
      <c r="A102" t="s">
        <v>49</v>
      </c>
      <c r="C102" s="31" t="s">
        <v>367</v>
      </c>
      <c r="E102" s="33" t="s">
        <v>584</v>
      </c>
      <c r="J102" s="32">
        <f>0</f>
      </c>
      <c s="32">
        <f>0</f>
      </c>
      <c s="32">
        <f>0+L103</f>
      </c>
      <c s="32">
        <f>0+M103</f>
      </c>
    </row>
    <row r="103" spans="1:16" ht="25.5">
      <c r="A103" t="s">
        <v>52</v>
      </c>
      <c s="34" t="s">
        <v>91</v>
      </c>
      <c s="34" t="s">
        <v>1512</v>
      </c>
      <c s="35" t="s">
        <v>371</v>
      </c>
      <c s="6" t="s">
        <v>1513</v>
      </c>
      <c s="36" t="s">
        <v>373</v>
      </c>
      <c s="37">
        <v>1</v>
      </c>
      <c s="36">
        <v>0</v>
      </c>
      <c s="36">
        <f>ROUND(G103*H103,6)</f>
      </c>
      <c r="L103" s="38">
        <v>0</v>
      </c>
      <c s="32">
        <f>ROUND(ROUND(L103,2)*ROUND(G103,3),2)</f>
      </c>
      <c s="36" t="s">
        <v>350</v>
      </c>
      <c>
        <f>(M103*21)/100</f>
      </c>
      <c t="s">
        <v>27</v>
      </c>
    </row>
    <row r="104" spans="1:5" ht="12.75">
      <c r="A104" s="35" t="s">
        <v>58</v>
      </c>
      <c r="E104" s="39" t="s">
        <v>374</v>
      </c>
    </row>
    <row r="105" spans="1:5" ht="12.75">
      <c r="A105" s="35" t="s">
        <v>59</v>
      </c>
      <c r="E105" s="40" t="s">
        <v>1269</v>
      </c>
    </row>
    <row r="106" spans="1:5" ht="165.75">
      <c r="A106" t="s">
        <v>60</v>
      </c>
      <c r="E106"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5290</v>
      </c>
      <c r="E8" s="30" t="s">
        <v>5289</v>
      </c>
      <c r="J8" s="29">
        <f>0+J9</f>
      </c>
      <c s="29">
        <f>0+K9</f>
      </c>
      <c s="29">
        <f>0+L9</f>
      </c>
      <c s="29">
        <f>0+M9</f>
      </c>
    </row>
    <row r="9" spans="1:13" ht="12.75">
      <c r="A9" t="s">
        <v>46</v>
      </c>
      <c r="C9" s="31" t="s">
        <v>5291</v>
      </c>
      <c r="E9" s="33" t="s">
        <v>5292</v>
      </c>
      <c r="J9" s="32">
        <f>0+J10+J59+J64</f>
      </c>
      <c s="32">
        <f>0+K10+K59+K64</f>
      </c>
      <c s="32">
        <f>0+L10+L59+L64</f>
      </c>
      <c s="32">
        <f>0+M10+M59+M64</f>
      </c>
    </row>
    <row r="10" spans="1:13" ht="12.75">
      <c r="A10" t="s">
        <v>49</v>
      </c>
      <c r="C10" s="31" t="s">
        <v>53</v>
      </c>
      <c r="E10" s="33" t="s">
        <v>406</v>
      </c>
      <c r="J10" s="32">
        <f>0</f>
      </c>
      <c s="32">
        <f>0</f>
      </c>
      <c s="32">
        <f>0+L11+L15+L19+L23+L27+L31+L35+L39+L43+L47+L51+L55</f>
      </c>
      <c s="32">
        <f>0+M11+M15+M19+M23+M27+M31+M35+M39+M43+M47+M51+M55</f>
      </c>
    </row>
    <row r="11" spans="1:16" ht="12.75">
      <c r="A11" t="s">
        <v>52</v>
      </c>
      <c s="34" t="s">
        <v>53</v>
      </c>
      <c s="34" t="s">
        <v>1838</v>
      </c>
      <c s="35" t="s">
        <v>5</v>
      </c>
      <c s="6" t="s">
        <v>1839</v>
      </c>
      <c s="36" t="s">
        <v>73</v>
      </c>
      <c s="37">
        <v>490</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8.25">
      <c r="A14" t="s">
        <v>60</v>
      </c>
      <c r="E14" s="39" t="s">
        <v>1841</v>
      </c>
    </row>
    <row r="15" spans="1:16" ht="25.5">
      <c r="A15" t="s">
        <v>52</v>
      </c>
      <c s="34" t="s">
        <v>27</v>
      </c>
      <c s="34" t="s">
        <v>5293</v>
      </c>
      <c s="35" t="s">
        <v>5</v>
      </c>
      <c s="6" t="s">
        <v>5294</v>
      </c>
      <c s="36" t="s">
        <v>85</v>
      </c>
      <c s="37">
        <v>16</v>
      </c>
      <c s="36">
        <v>0</v>
      </c>
      <c s="36">
        <f>ROUND(G15*H15,6)</f>
      </c>
      <c r="L15" s="38">
        <v>0</v>
      </c>
      <c s="32">
        <f>ROUND(ROUND(L15,2)*ROUND(G15,3),2)</f>
      </c>
      <c s="36" t="s">
        <v>57</v>
      </c>
      <c>
        <f>(M15*21)/100</f>
      </c>
      <c t="s">
        <v>27</v>
      </c>
    </row>
    <row r="16" spans="1:5" ht="12.75">
      <c r="A16" s="35" t="s">
        <v>58</v>
      </c>
      <c r="E16" s="39" t="s">
        <v>5</v>
      </c>
    </row>
    <row r="17" spans="1:5" ht="12.75">
      <c r="A17" s="35" t="s">
        <v>59</v>
      </c>
      <c r="E17" s="40" t="s">
        <v>5</v>
      </c>
    </row>
    <row r="18" spans="1:5" ht="165.75">
      <c r="A18" t="s">
        <v>60</v>
      </c>
      <c r="E18" s="39" t="s">
        <v>5295</v>
      </c>
    </row>
    <row r="19" spans="1:16" ht="25.5">
      <c r="A19" t="s">
        <v>52</v>
      </c>
      <c s="34" t="s">
        <v>26</v>
      </c>
      <c s="34" t="s">
        <v>5296</v>
      </c>
      <c s="35" t="s">
        <v>5</v>
      </c>
      <c s="6" t="s">
        <v>5297</v>
      </c>
      <c s="36" t="s">
        <v>85</v>
      </c>
      <c s="37">
        <v>2</v>
      </c>
      <c s="36">
        <v>0</v>
      </c>
      <c s="36">
        <f>ROUND(G19*H19,6)</f>
      </c>
      <c r="L19" s="38">
        <v>0</v>
      </c>
      <c s="32">
        <f>ROUND(ROUND(L19,2)*ROUND(G19,3),2)</f>
      </c>
      <c s="36" t="s">
        <v>57</v>
      </c>
      <c>
        <f>(M19*21)/100</f>
      </c>
      <c t="s">
        <v>27</v>
      </c>
    </row>
    <row r="20" spans="1:5" ht="12.75">
      <c r="A20" s="35" t="s">
        <v>58</v>
      </c>
      <c r="E20" s="39" t="s">
        <v>5</v>
      </c>
    </row>
    <row r="21" spans="1:5" ht="12.75">
      <c r="A21" s="35" t="s">
        <v>59</v>
      </c>
      <c r="E21" s="40" t="s">
        <v>5</v>
      </c>
    </row>
    <row r="22" spans="1:5" ht="165.75">
      <c r="A22" t="s">
        <v>60</v>
      </c>
      <c r="E22" s="39" t="s">
        <v>5295</v>
      </c>
    </row>
    <row r="23" spans="1:16" ht="25.5">
      <c r="A23" t="s">
        <v>52</v>
      </c>
      <c s="34" t="s">
        <v>70</v>
      </c>
      <c s="34" t="s">
        <v>5298</v>
      </c>
      <c s="35" t="s">
        <v>5</v>
      </c>
      <c s="6" t="s">
        <v>5299</v>
      </c>
      <c s="36" t="s">
        <v>85</v>
      </c>
      <c s="37">
        <v>200</v>
      </c>
      <c s="36">
        <v>0</v>
      </c>
      <c s="36">
        <f>ROUND(G23*H23,6)</f>
      </c>
      <c r="L23" s="38">
        <v>0</v>
      </c>
      <c s="32">
        <f>ROUND(ROUND(L23,2)*ROUND(G23,3),2)</f>
      </c>
      <c s="36" t="s">
        <v>57</v>
      </c>
      <c>
        <f>(M23*21)/100</f>
      </c>
      <c t="s">
        <v>27</v>
      </c>
    </row>
    <row r="24" spans="1:5" ht="12.75">
      <c r="A24" s="35" t="s">
        <v>58</v>
      </c>
      <c r="E24" s="39" t="s">
        <v>5</v>
      </c>
    </row>
    <row r="25" spans="1:5" ht="12.75">
      <c r="A25" s="35" t="s">
        <v>59</v>
      </c>
      <c r="E25" s="40" t="s">
        <v>5</v>
      </c>
    </row>
    <row r="26" spans="1:5" ht="165.75">
      <c r="A26" t="s">
        <v>60</v>
      </c>
      <c r="E26" s="39" t="s">
        <v>5295</v>
      </c>
    </row>
    <row r="27" spans="1:16" ht="12.75">
      <c r="A27" t="s">
        <v>52</v>
      </c>
      <c s="34" t="s">
        <v>110</v>
      </c>
      <c s="34" t="s">
        <v>5300</v>
      </c>
      <c s="35" t="s">
        <v>5</v>
      </c>
      <c s="6" t="s">
        <v>5301</v>
      </c>
      <c s="36" t="s">
        <v>85</v>
      </c>
      <c s="37">
        <v>3</v>
      </c>
      <c s="36">
        <v>0</v>
      </c>
      <c s="36">
        <f>ROUND(G27*H27,6)</f>
      </c>
      <c r="L27" s="38">
        <v>0</v>
      </c>
      <c s="32">
        <f>ROUND(ROUND(L27,2)*ROUND(G27,3),2)</f>
      </c>
      <c s="36" t="s">
        <v>57</v>
      </c>
      <c>
        <f>(M27*21)/100</f>
      </c>
      <c t="s">
        <v>27</v>
      </c>
    </row>
    <row r="28" spans="1:5" ht="12.75">
      <c r="A28" s="35" t="s">
        <v>58</v>
      </c>
      <c r="E28" s="39" t="s">
        <v>5</v>
      </c>
    </row>
    <row r="29" spans="1:5" ht="12.75">
      <c r="A29" s="35" t="s">
        <v>59</v>
      </c>
      <c r="E29" s="40" t="s">
        <v>5</v>
      </c>
    </row>
    <row r="30" spans="1:5" ht="76.5">
      <c r="A30" t="s">
        <v>60</v>
      </c>
      <c r="E30" s="39" t="s">
        <v>5302</v>
      </c>
    </row>
    <row r="31" spans="1:16" ht="12.75">
      <c r="A31" t="s">
        <v>52</v>
      </c>
      <c s="34" t="s">
        <v>115</v>
      </c>
      <c s="34" t="s">
        <v>5303</v>
      </c>
      <c s="35" t="s">
        <v>5</v>
      </c>
      <c s="6" t="s">
        <v>5304</v>
      </c>
      <c s="36" t="s">
        <v>73</v>
      </c>
      <c s="37">
        <v>279</v>
      </c>
      <c s="36">
        <v>0</v>
      </c>
      <c s="36">
        <f>ROUND(G31*H31,6)</f>
      </c>
      <c r="L31" s="38">
        <v>0</v>
      </c>
      <c s="32">
        <f>ROUND(ROUND(L31,2)*ROUND(G31,3),2)</f>
      </c>
      <c s="36" t="s">
        <v>57</v>
      </c>
      <c>
        <f>(M31*21)/100</f>
      </c>
      <c t="s">
        <v>27</v>
      </c>
    </row>
    <row r="32" spans="1:5" ht="12.75">
      <c r="A32" s="35" t="s">
        <v>58</v>
      </c>
      <c r="E32" s="39" t="s">
        <v>5</v>
      </c>
    </row>
    <row r="33" spans="1:5" ht="12.75">
      <c r="A33" s="35" t="s">
        <v>59</v>
      </c>
      <c r="E33" s="40" t="s">
        <v>5</v>
      </c>
    </row>
    <row r="34" spans="1:5" ht="12.75">
      <c r="A34" t="s">
        <v>60</v>
      </c>
      <c r="E34" s="39" t="s">
        <v>5305</v>
      </c>
    </row>
    <row r="35" spans="1:16" ht="12.75">
      <c r="A35" t="s">
        <v>52</v>
      </c>
      <c s="34" t="s">
        <v>75</v>
      </c>
      <c s="34" t="s">
        <v>5306</v>
      </c>
      <c s="35" t="s">
        <v>5</v>
      </c>
      <c s="6" t="s">
        <v>5307</v>
      </c>
      <c s="36" t="s">
        <v>73</v>
      </c>
      <c s="37">
        <v>135</v>
      </c>
      <c s="36">
        <v>0</v>
      </c>
      <c s="36">
        <f>ROUND(G35*H35,6)</f>
      </c>
      <c r="L35" s="38">
        <v>0</v>
      </c>
      <c s="32">
        <f>ROUND(ROUND(L35,2)*ROUND(G35,3),2)</f>
      </c>
      <c s="36" t="s">
        <v>57</v>
      </c>
      <c>
        <f>(M35*21)/100</f>
      </c>
      <c t="s">
        <v>27</v>
      </c>
    </row>
    <row r="36" spans="1:5" ht="12.75">
      <c r="A36" s="35" t="s">
        <v>58</v>
      </c>
      <c r="E36" s="39" t="s">
        <v>5</v>
      </c>
    </row>
    <row r="37" spans="1:5" ht="12.75">
      <c r="A37" s="35" t="s">
        <v>59</v>
      </c>
      <c r="E37" s="40" t="s">
        <v>5</v>
      </c>
    </row>
    <row r="38" spans="1:5" ht="38.25">
      <c r="A38" t="s">
        <v>60</v>
      </c>
      <c r="E38" s="39" t="s">
        <v>5308</v>
      </c>
    </row>
    <row r="39" spans="1:16" ht="12.75">
      <c r="A39" t="s">
        <v>52</v>
      </c>
      <c s="34" t="s">
        <v>122</v>
      </c>
      <c s="34" t="s">
        <v>5309</v>
      </c>
      <c s="35" t="s">
        <v>5</v>
      </c>
      <c s="6" t="s">
        <v>5310</v>
      </c>
      <c s="36" t="s">
        <v>73</v>
      </c>
      <c s="37">
        <v>4</v>
      </c>
      <c s="36">
        <v>0</v>
      </c>
      <c s="36">
        <f>ROUND(G39*H39,6)</f>
      </c>
      <c r="L39" s="38">
        <v>0</v>
      </c>
      <c s="32">
        <f>ROUND(ROUND(L39,2)*ROUND(G39,3),2)</f>
      </c>
      <c s="36" t="s">
        <v>57</v>
      </c>
      <c>
        <f>(M39*21)/100</f>
      </c>
      <c t="s">
        <v>27</v>
      </c>
    </row>
    <row r="40" spans="1:5" ht="12.75">
      <c r="A40" s="35" t="s">
        <v>58</v>
      </c>
      <c r="E40" s="39" t="s">
        <v>5</v>
      </c>
    </row>
    <row r="41" spans="1:5" ht="12.75">
      <c r="A41" s="35" t="s">
        <v>59</v>
      </c>
      <c r="E41" s="40" t="s">
        <v>5</v>
      </c>
    </row>
    <row r="42" spans="1:5" ht="51">
      <c r="A42" t="s">
        <v>60</v>
      </c>
      <c r="E42" s="39" t="s">
        <v>5311</v>
      </c>
    </row>
    <row r="43" spans="1:16" ht="12.75">
      <c r="A43" t="s">
        <v>52</v>
      </c>
      <c s="34" t="s">
        <v>126</v>
      </c>
      <c s="34" t="s">
        <v>5312</v>
      </c>
      <c s="35" t="s">
        <v>5</v>
      </c>
      <c s="6" t="s">
        <v>5313</v>
      </c>
      <c s="36" t="s">
        <v>73</v>
      </c>
      <c s="37">
        <v>279</v>
      </c>
      <c s="36">
        <v>0</v>
      </c>
      <c s="36">
        <f>ROUND(G43*H43,6)</f>
      </c>
      <c r="L43" s="38">
        <v>0</v>
      </c>
      <c s="32">
        <f>ROUND(ROUND(L43,2)*ROUND(G43,3),2)</f>
      </c>
      <c s="36" t="s">
        <v>57</v>
      </c>
      <c>
        <f>(M43*21)/100</f>
      </c>
      <c t="s">
        <v>27</v>
      </c>
    </row>
    <row r="44" spans="1:5" ht="12.75">
      <c r="A44" s="35" t="s">
        <v>58</v>
      </c>
      <c r="E44" s="39" t="s">
        <v>5</v>
      </c>
    </row>
    <row r="45" spans="1:5" ht="12.75">
      <c r="A45" s="35" t="s">
        <v>59</v>
      </c>
      <c r="E45" s="40" t="s">
        <v>5</v>
      </c>
    </row>
    <row r="46" spans="1:5" ht="25.5">
      <c r="A46" t="s">
        <v>60</v>
      </c>
      <c r="E46" s="39" t="s">
        <v>5314</v>
      </c>
    </row>
    <row r="47" spans="1:16" ht="12.75">
      <c r="A47" t="s">
        <v>52</v>
      </c>
      <c s="34" t="s">
        <v>130</v>
      </c>
      <c s="34" t="s">
        <v>5315</v>
      </c>
      <c s="35" t="s">
        <v>5</v>
      </c>
      <c s="6" t="s">
        <v>5316</v>
      </c>
      <c s="36" t="s">
        <v>73</v>
      </c>
      <c s="37">
        <v>55</v>
      </c>
      <c s="36">
        <v>0</v>
      </c>
      <c s="36">
        <f>ROUND(G47*H47,6)</f>
      </c>
      <c r="L47" s="38">
        <v>0</v>
      </c>
      <c s="32">
        <f>ROUND(ROUND(L47,2)*ROUND(G47,3),2)</f>
      </c>
      <c s="36" t="s">
        <v>57</v>
      </c>
      <c>
        <f>(M47*21)/100</f>
      </c>
      <c t="s">
        <v>27</v>
      </c>
    </row>
    <row r="48" spans="1:5" ht="12.75">
      <c r="A48" s="35" t="s">
        <v>58</v>
      </c>
      <c r="E48" s="39" t="s">
        <v>5</v>
      </c>
    </row>
    <row r="49" spans="1:5" ht="12.75">
      <c r="A49" s="35" t="s">
        <v>59</v>
      </c>
      <c r="E49" s="40" t="s">
        <v>5</v>
      </c>
    </row>
    <row r="50" spans="1:5" ht="38.25">
      <c r="A50" t="s">
        <v>60</v>
      </c>
      <c r="E50" s="39" t="s">
        <v>5317</v>
      </c>
    </row>
    <row r="51" spans="1:16" ht="25.5">
      <c r="A51" t="s">
        <v>52</v>
      </c>
      <c s="34" t="s">
        <v>134</v>
      </c>
      <c s="34" t="s">
        <v>5318</v>
      </c>
      <c s="35" t="s">
        <v>5</v>
      </c>
      <c s="6" t="s">
        <v>5319</v>
      </c>
      <c s="36" t="s">
        <v>85</v>
      </c>
      <c s="37">
        <v>4</v>
      </c>
      <c s="36">
        <v>0</v>
      </c>
      <c s="36">
        <f>ROUND(G51*H51,6)</f>
      </c>
      <c r="L51" s="38">
        <v>0</v>
      </c>
      <c s="32">
        <f>ROUND(ROUND(L51,2)*ROUND(G51,3),2)</f>
      </c>
      <c s="36" t="s">
        <v>57</v>
      </c>
      <c>
        <f>(M51*21)/100</f>
      </c>
      <c t="s">
        <v>27</v>
      </c>
    </row>
    <row r="52" spans="1:5" ht="12.75">
      <c r="A52" s="35" t="s">
        <v>58</v>
      </c>
      <c r="E52" s="39" t="s">
        <v>5</v>
      </c>
    </row>
    <row r="53" spans="1:5" ht="12.75">
      <c r="A53" s="35" t="s">
        <v>59</v>
      </c>
      <c r="E53" s="40" t="s">
        <v>5</v>
      </c>
    </row>
    <row r="54" spans="1:5" ht="114.75">
      <c r="A54" t="s">
        <v>60</v>
      </c>
      <c r="E54" s="39" t="s">
        <v>5320</v>
      </c>
    </row>
    <row r="55" spans="1:16" ht="12.75">
      <c r="A55" t="s">
        <v>52</v>
      </c>
      <c s="34" t="s">
        <v>138</v>
      </c>
      <c s="34" t="s">
        <v>1650</v>
      </c>
      <c s="35" t="s">
        <v>5</v>
      </c>
      <c s="6" t="s">
        <v>1651</v>
      </c>
      <c s="36" t="s">
        <v>56</v>
      </c>
      <c s="37">
        <v>20.5</v>
      </c>
      <c s="36">
        <v>0</v>
      </c>
      <c s="36">
        <f>ROUND(G55*H55,6)</f>
      </c>
      <c r="L55" s="38">
        <v>0</v>
      </c>
      <c s="32">
        <f>ROUND(ROUND(L55,2)*ROUND(G55,3),2)</f>
      </c>
      <c s="36" t="s">
        <v>57</v>
      </c>
      <c>
        <f>(M55*21)/100</f>
      </c>
      <c t="s">
        <v>27</v>
      </c>
    </row>
    <row r="56" spans="1:5" ht="38.25">
      <c r="A56" s="35" t="s">
        <v>58</v>
      </c>
      <c r="E56" s="39" t="s">
        <v>5321</v>
      </c>
    </row>
    <row r="57" spans="1:5" ht="12.75">
      <c r="A57" s="35" t="s">
        <v>59</v>
      </c>
      <c r="E57" s="40" t="s">
        <v>5</v>
      </c>
    </row>
    <row r="58" spans="1:5" ht="38.25">
      <c r="A58" t="s">
        <v>60</v>
      </c>
      <c r="E58" s="39" t="s">
        <v>5317</v>
      </c>
    </row>
    <row r="59" spans="1:13" ht="12.75">
      <c r="A59" t="s">
        <v>49</v>
      </c>
      <c r="C59" s="31" t="s">
        <v>367</v>
      </c>
      <c r="E59" s="33" t="s">
        <v>368</v>
      </c>
      <c r="J59" s="32">
        <f>0</f>
      </c>
      <c s="32">
        <f>0</f>
      </c>
      <c s="32">
        <f>0+L60</f>
      </c>
      <c s="32">
        <f>0+M60</f>
      </c>
    </row>
    <row r="60" spans="1:16" ht="25.5">
      <c r="A60" t="s">
        <v>52</v>
      </c>
      <c s="34" t="s">
        <v>143</v>
      </c>
      <c s="34" t="s">
        <v>1936</v>
      </c>
      <c s="35" t="s">
        <v>371</v>
      </c>
      <c s="6" t="s">
        <v>1937</v>
      </c>
      <c s="36" t="s">
        <v>373</v>
      </c>
      <c s="37">
        <v>35</v>
      </c>
      <c s="36">
        <v>0</v>
      </c>
      <c s="36">
        <f>ROUND(G60*H60,6)</f>
      </c>
      <c r="L60" s="38">
        <v>0</v>
      </c>
      <c s="32">
        <f>ROUND(ROUND(L60,2)*ROUND(G60,3),2)</f>
      </c>
      <c s="36" t="s">
        <v>350</v>
      </c>
      <c>
        <f>(M60*21)/100</f>
      </c>
      <c t="s">
        <v>27</v>
      </c>
    </row>
    <row r="61" spans="1:5" ht="12.75">
      <c r="A61" s="35" t="s">
        <v>58</v>
      </c>
      <c r="E61" s="39" t="s">
        <v>374</v>
      </c>
    </row>
    <row r="62" spans="1:5" ht="12.75">
      <c r="A62" s="35" t="s">
        <v>59</v>
      </c>
      <c r="E62" s="40" t="s">
        <v>5</v>
      </c>
    </row>
    <row r="63" spans="1:5" ht="165.75">
      <c r="A63" t="s">
        <v>60</v>
      </c>
      <c r="E63" s="39" t="s">
        <v>5322</v>
      </c>
    </row>
    <row r="64" spans="1:13" ht="12.75">
      <c r="A64" t="s">
        <v>49</v>
      </c>
      <c r="C64" s="31" t="s">
        <v>626</v>
      </c>
      <c r="E64" s="33" t="s">
        <v>5323</v>
      </c>
      <c r="J64" s="32">
        <f>0</f>
      </c>
      <c s="32">
        <f>0</f>
      </c>
      <c s="32">
        <f>0+L65+L69+L73+L77+L81+L85+L89+L93+L97+L101+L105+L109+L113+L117</f>
      </c>
      <c s="32">
        <f>0+M65+M69+M73+M77+M81+M85+M89+M93+M97+M101+M105+M109+M113+M117</f>
      </c>
    </row>
    <row r="65" spans="1:16" ht="12.75">
      <c r="A65" t="s">
        <v>52</v>
      </c>
      <c s="34" t="s">
        <v>147</v>
      </c>
      <c s="34" t="s">
        <v>500</v>
      </c>
      <c s="35" t="s">
        <v>5</v>
      </c>
      <c s="6" t="s">
        <v>5324</v>
      </c>
      <c s="36" t="s">
        <v>349</v>
      </c>
      <c s="37">
        <v>3</v>
      </c>
      <c s="36">
        <v>0</v>
      </c>
      <c s="36">
        <f>ROUND(G65*H65,6)</f>
      </c>
      <c r="L65" s="38">
        <v>0</v>
      </c>
      <c s="32">
        <f>ROUND(ROUND(L65,2)*ROUND(G65,3),2)</f>
      </c>
      <c s="36" t="s">
        <v>350</v>
      </c>
      <c>
        <f>(M65*21)/100</f>
      </c>
      <c t="s">
        <v>27</v>
      </c>
    </row>
    <row r="66" spans="1:5" ht="12.75">
      <c r="A66" s="35" t="s">
        <v>58</v>
      </c>
      <c r="E66" s="39" t="s">
        <v>5325</v>
      </c>
    </row>
    <row r="67" spans="1:5" ht="12.75">
      <c r="A67" s="35" t="s">
        <v>59</v>
      </c>
      <c r="E67" s="40" t="s">
        <v>5</v>
      </c>
    </row>
    <row r="68" spans="1:5" ht="25.5">
      <c r="A68" t="s">
        <v>60</v>
      </c>
      <c r="E68" s="39" t="s">
        <v>5326</v>
      </c>
    </row>
    <row r="69" spans="1:16" ht="12.75">
      <c r="A69" t="s">
        <v>52</v>
      </c>
      <c s="34" t="s">
        <v>151</v>
      </c>
      <c s="34" t="s">
        <v>5327</v>
      </c>
      <c s="35" t="s">
        <v>5</v>
      </c>
      <c s="6" t="s">
        <v>5328</v>
      </c>
      <c s="36" t="s">
        <v>5329</v>
      </c>
      <c s="37">
        <v>4</v>
      </c>
      <c s="36">
        <v>0</v>
      </c>
      <c s="36">
        <f>ROUND(G69*H69,6)</f>
      </c>
      <c r="L69" s="38">
        <v>0</v>
      </c>
      <c s="32">
        <f>ROUND(ROUND(L69,2)*ROUND(G69,3),2)</f>
      </c>
      <c s="36" t="s">
        <v>350</v>
      </c>
      <c>
        <f>(M69*21)/100</f>
      </c>
      <c t="s">
        <v>27</v>
      </c>
    </row>
    <row r="70" spans="1:5" ht="12.75">
      <c r="A70" s="35" t="s">
        <v>58</v>
      </c>
      <c r="E70" s="39" t="s">
        <v>5</v>
      </c>
    </row>
    <row r="71" spans="1:5" ht="12.75">
      <c r="A71" s="35" t="s">
        <v>59</v>
      </c>
      <c r="E71" s="40" t="s">
        <v>5</v>
      </c>
    </row>
    <row r="72" spans="1:5" ht="38.25">
      <c r="A72" t="s">
        <v>60</v>
      </c>
      <c r="E72" s="39" t="s">
        <v>5330</v>
      </c>
    </row>
    <row r="73" spans="1:16" ht="12.75">
      <c r="A73" t="s">
        <v>52</v>
      </c>
      <c s="34" t="s">
        <v>155</v>
      </c>
      <c s="34" t="s">
        <v>5331</v>
      </c>
      <c s="35" t="s">
        <v>5</v>
      </c>
      <c s="6" t="s">
        <v>5332</v>
      </c>
      <c s="36" t="s">
        <v>349</v>
      </c>
      <c s="37">
        <v>72</v>
      </c>
      <c s="36">
        <v>0</v>
      </c>
      <c s="36">
        <f>ROUND(G73*H73,6)</f>
      </c>
      <c r="L73" s="38">
        <v>0</v>
      </c>
      <c s="32">
        <f>ROUND(ROUND(L73,2)*ROUND(G73,3),2)</f>
      </c>
      <c s="36" t="s">
        <v>350</v>
      </c>
      <c>
        <f>(M73*21)/100</f>
      </c>
      <c t="s">
        <v>27</v>
      </c>
    </row>
    <row r="74" spans="1:5" ht="12.75">
      <c r="A74" s="35" t="s">
        <v>58</v>
      </c>
      <c r="E74" s="39" t="s">
        <v>5</v>
      </c>
    </row>
    <row r="75" spans="1:5" ht="12.75">
      <c r="A75" s="35" t="s">
        <v>59</v>
      </c>
      <c r="E75" s="40" t="s">
        <v>5</v>
      </c>
    </row>
    <row r="76" spans="1:5" ht="12.75">
      <c r="A76" t="s">
        <v>60</v>
      </c>
      <c r="E76" s="39" t="s">
        <v>5333</v>
      </c>
    </row>
    <row r="77" spans="1:16" ht="12.75">
      <c r="A77" t="s">
        <v>52</v>
      </c>
      <c s="34" t="s">
        <v>77</v>
      </c>
      <c s="34" t="s">
        <v>5334</v>
      </c>
      <c s="35" t="s">
        <v>5</v>
      </c>
      <c s="6" t="s">
        <v>5335</v>
      </c>
      <c s="36" t="s">
        <v>349</v>
      </c>
      <c s="37">
        <v>2430</v>
      </c>
      <c s="36">
        <v>0</v>
      </c>
      <c s="36">
        <f>ROUND(G77*H77,6)</f>
      </c>
      <c r="L77" s="38">
        <v>0</v>
      </c>
      <c s="32">
        <f>ROUND(ROUND(L77,2)*ROUND(G77,3),2)</f>
      </c>
      <c s="36" t="s">
        <v>350</v>
      </c>
      <c>
        <f>(M77*21)/100</f>
      </c>
      <c t="s">
        <v>27</v>
      </c>
    </row>
    <row r="78" spans="1:5" ht="12.75">
      <c r="A78" s="35" t="s">
        <v>58</v>
      </c>
      <c r="E78" s="39" t="s">
        <v>5</v>
      </c>
    </row>
    <row r="79" spans="1:5" ht="12.75">
      <c r="A79" s="35" t="s">
        <v>59</v>
      </c>
      <c r="E79" s="40" t="s">
        <v>5</v>
      </c>
    </row>
    <row r="80" spans="1:5" ht="12.75">
      <c r="A80" t="s">
        <v>60</v>
      </c>
      <c r="E80" s="39" t="s">
        <v>5336</v>
      </c>
    </row>
    <row r="81" spans="1:16" ht="12.75">
      <c r="A81" t="s">
        <v>52</v>
      </c>
      <c s="34" t="s">
        <v>82</v>
      </c>
      <c s="34" t="s">
        <v>5337</v>
      </c>
      <c s="35" t="s">
        <v>5</v>
      </c>
      <c s="6" t="s">
        <v>5338</v>
      </c>
      <c s="36" t="s">
        <v>56</v>
      </c>
      <c s="37">
        <v>5</v>
      </c>
      <c s="36">
        <v>0</v>
      </c>
      <c s="36">
        <f>ROUND(G81*H81,6)</f>
      </c>
      <c r="L81" s="38">
        <v>0</v>
      </c>
      <c s="32">
        <f>ROUND(ROUND(L81,2)*ROUND(G81,3),2)</f>
      </c>
      <c s="36" t="s">
        <v>350</v>
      </c>
      <c>
        <f>(M81*21)/100</f>
      </c>
      <c t="s">
        <v>27</v>
      </c>
    </row>
    <row r="82" spans="1:5" ht="12.75">
      <c r="A82" s="35" t="s">
        <v>58</v>
      </c>
      <c r="E82" s="39" t="s">
        <v>5</v>
      </c>
    </row>
    <row r="83" spans="1:5" ht="12.75">
      <c r="A83" s="35" t="s">
        <v>59</v>
      </c>
      <c r="E83" s="40" t="s">
        <v>5</v>
      </c>
    </row>
    <row r="84" spans="1:5" ht="25.5">
      <c r="A84" t="s">
        <v>60</v>
      </c>
      <c r="E84" s="39" t="s">
        <v>5339</v>
      </c>
    </row>
    <row r="85" spans="1:16" ht="12.75">
      <c r="A85" t="s">
        <v>52</v>
      </c>
      <c s="34" t="s">
        <v>87</v>
      </c>
      <c s="34" t="s">
        <v>5340</v>
      </c>
      <c s="35" t="s">
        <v>5</v>
      </c>
      <c s="6" t="s">
        <v>5341</v>
      </c>
      <c s="36" t="s">
        <v>73</v>
      </c>
      <c s="37">
        <v>135</v>
      </c>
      <c s="36">
        <v>0</v>
      </c>
      <c s="36">
        <f>ROUND(G85*H85,6)</f>
      </c>
      <c r="L85" s="38">
        <v>0</v>
      </c>
      <c s="32">
        <f>ROUND(ROUND(L85,2)*ROUND(G85,3),2)</f>
      </c>
      <c s="36" t="s">
        <v>350</v>
      </c>
      <c>
        <f>(M85*21)/100</f>
      </c>
      <c t="s">
        <v>27</v>
      </c>
    </row>
    <row r="86" spans="1:5" ht="12.75">
      <c r="A86" s="35" t="s">
        <v>58</v>
      </c>
      <c r="E86" s="39" t="s">
        <v>5</v>
      </c>
    </row>
    <row r="87" spans="1:5" ht="12.75">
      <c r="A87" s="35" t="s">
        <v>59</v>
      </c>
      <c r="E87" s="40" t="s">
        <v>5</v>
      </c>
    </row>
    <row r="88" spans="1:5" ht="25.5">
      <c r="A88" t="s">
        <v>60</v>
      </c>
      <c r="E88" s="39" t="s">
        <v>5342</v>
      </c>
    </row>
    <row r="89" spans="1:16" ht="12.75">
      <c r="A89" t="s">
        <v>52</v>
      </c>
      <c s="34" t="s">
        <v>91</v>
      </c>
      <c s="34" t="s">
        <v>5343</v>
      </c>
      <c s="35" t="s">
        <v>5</v>
      </c>
      <c s="6" t="s">
        <v>5344</v>
      </c>
      <c s="36" t="s">
        <v>349</v>
      </c>
      <c s="37">
        <v>1</v>
      </c>
      <c s="36">
        <v>0</v>
      </c>
      <c s="36">
        <f>ROUND(G89*H89,6)</f>
      </c>
      <c r="L89" s="38">
        <v>0</v>
      </c>
      <c s="32">
        <f>ROUND(ROUND(L89,2)*ROUND(G89,3),2)</f>
      </c>
      <c s="36" t="s">
        <v>350</v>
      </c>
      <c>
        <f>(M89*21)/100</f>
      </c>
      <c t="s">
        <v>27</v>
      </c>
    </row>
    <row r="90" spans="1:5" ht="12.75">
      <c r="A90" s="35" t="s">
        <v>58</v>
      </c>
      <c r="E90" s="39" t="s">
        <v>5345</v>
      </c>
    </row>
    <row r="91" spans="1:5" ht="12.75">
      <c r="A91" s="35" t="s">
        <v>59</v>
      </c>
      <c r="E91" s="40" t="s">
        <v>5</v>
      </c>
    </row>
    <row r="92" spans="1:5" ht="25.5">
      <c r="A92" t="s">
        <v>60</v>
      </c>
      <c r="E92" s="39" t="s">
        <v>5346</v>
      </c>
    </row>
    <row r="93" spans="1:16" ht="12.75">
      <c r="A93" t="s">
        <v>52</v>
      </c>
      <c s="34" t="s">
        <v>96</v>
      </c>
      <c s="34" t="s">
        <v>5347</v>
      </c>
      <c s="35" t="s">
        <v>5</v>
      </c>
      <c s="6" t="s">
        <v>5348</v>
      </c>
      <c s="36" t="s">
        <v>349</v>
      </c>
      <c s="37">
        <v>48</v>
      </c>
      <c s="36">
        <v>0</v>
      </c>
      <c s="36">
        <f>ROUND(G93*H93,6)</f>
      </c>
      <c r="L93" s="38">
        <v>0</v>
      </c>
      <c s="32">
        <f>ROUND(ROUND(L93,2)*ROUND(G93,3),2)</f>
      </c>
      <c s="36" t="s">
        <v>350</v>
      </c>
      <c>
        <f>(M93*21)/100</f>
      </c>
      <c t="s">
        <v>27</v>
      </c>
    </row>
    <row r="94" spans="1:5" ht="12.75">
      <c r="A94" s="35" t="s">
        <v>58</v>
      </c>
      <c r="E94" s="39" t="s">
        <v>5349</v>
      </c>
    </row>
    <row r="95" spans="1:5" ht="12.75">
      <c r="A95" s="35" t="s">
        <v>59</v>
      </c>
      <c r="E95" s="40" t="s">
        <v>5</v>
      </c>
    </row>
    <row r="96" spans="1:5" ht="25.5">
      <c r="A96" t="s">
        <v>60</v>
      </c>
      <c r="E96" s="39" t="s">
        <v>5350</v>
      </c>
    </row>
    <row r="97" spans="1:16" ht="12.75">
      <c r="A97" t="s">
        <v>52</v>
      </c>
      <c s="34" t="s">
        <v>181</v>
      </c>
      <c s="34" t="s">
        <v>5351</v>
      </c>
      <c s="35" t="s">
        <v>5</v>
      </c>
      <c s="6" t="s">
        <v>5352</v>
      </c>
      <c s="36" t="s">
        <v>349</v>
      </c>
      <c s="37">
        <v>24</v>
      </c>
      <c s="36">
        <v>0</v>
      </c>
      <c s="36">
        <f>ROUND(G97*H97,6)</f>
      </c>
      <c r="L97" s="38">
        <v>0</v>
      </c>
      <c s="32">
        <f>ROUND(ROUND(L97,2)*ROUND(G97,3),2)</f>
      </c>
      <c s="36" t="s">
        <v>350</v>
      </c>
      <c>
        <f>(M97*21)/100</f>
      </c>
      <c t="s">
        <v>27</v>
      </c>
    </row>
    <row r="98" spans="1:5" ht="12.75">
      <c r="A98" s="35" t="s">
        <v>58</v>
      </c>
      <c r="E98" s="39" t="s">
        <v>5353</v>
      </c>
    </row>
    <row r="99" spans="1:5" ht="12.75">
      <c r="A99" s="35" t="s">
        <v>59</v>
      </c>
      <c r="E99" s="40" t="s">
        <v>5</v>
      </c>
    </row>
    <row r="100" spans="1:5" ht="12.75">
      <c r="A100" t="s">
        <v>60</v>
      </c>
      <c r="E100" s="39" t="s">
        <v>5354</v>
      </c>
    </row>
    <row r="101" spans="1:16" ht="12.75">
      <c r="A101" t="s">
        <v>52</v>
      </c>
      <c s="34" t="s">
        <v>186</v>
      </c>
      <c s="34" t="s">
        <v>5355</v>
      </c>
      <c s="35" t="s">
        <v>5</v>
      </c>
      <c s="6" t="s">
        <v>5356</v>
      </c>
      <c s="36" t="s">
        <v>349</v>
      </c>
      <c s="37">
        <v>1215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5357</v>
      </c>
    </row>
    <row r="105" spans="1:16" ht="12.75">
      <c r="A105" t="s">
        <v>52</v>
      </c>
      <c s="34" t="s">
        <v>189</v>
      </c>
      <c s="34" t="s">
        <v>5358</v>
      </c>
      <c s="35" t="s">
        <v>5</v>
      </c>
      <c s="6" t="s">
        <v>5359</v>
      </c>
      <c s="36" t="s">
        <v>349</v>
      </c>
      <c s="37">
        <v>1215</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38.25">
      <c r="A108" t="s">
        <v>60</v>
      </c>
      <c r="E108" s="39" t="s">
        <v>5360</v>
      </c>
    </row>
    <row r="109" spans="1:16" ht="12.75">
      <c r="A109" t="s">
        <v>52</v>
      </c>
      <c s="34" t="s">
        <v>193</v>
      </c>
      <c s="34" t="s">
        <v>5361</v>
      </c>
      <c s="35" t="s">
        <v>5</v>
      </c>
      <c s="6" t="s">
        <v>5362</v>
      </c>
      <c s="36" t="s">
        <v>1695</v>
      </c>
      <c s="37">
        <v>4</v>
      </c>
      <c s="36">
        <v>0</v>
      </c>
      <c s="36">
        <f>ROUND(G109*H109,6)</f>
      </c>
      <c r="L109" s="38">
        <v>0</v>
      </c>
      <c s="32">
        <f>ROUND(ROUND(L109,2)*ROUND(G109,3),2)</f>
      </c>
      <c s="36" t="s">
        <v>350</v>
      </c>
      <c>
        <f>(M109*21)/100</f>
      </c>
      <c t="s">
        <v>27</v>
      </c>
    </row>
    <row r="110" spans="1:5" ht="12.75">
      <c r="A110" s="35" t="s">
        <v>58</v>
      </c>
      <c r="E110" s="39" t="s">
        <v>5</v>
      </c>
    </row>
    <row r="111" spans="1:5" ht="12.75">
      <c r="A111" s="35" t="s">
        <v>59</v>
      </c>
      <c r="E111" s="40" t="s">
        <v>5</v>
      </c>
    </row>
    <row r="112" spans="1:5" ht="12.75">
      <c r="A112" t="s">
        <v>60</v>
      </c>
      <c r="E112" s="39" t="s">
        <v>5363</v>
      </c>
    </row>
    <row r="113" spans="1:16" ht="12.75">
      <c r="A113" t="s">
        <v>52</v>
      </c>
      <c s="34" t="s">
        <v>196</v>
      </c>
      <c s="34" t="s">
        <v>5364</v>
      </c>
      <c s="35" t="s">
        <v>5</v>
      </c>
      <c s="6" t="s">
        <v>5365</v>
      </c>
      <c s="36" t="s">
        <v>349</v>
      </c>
      <c s="37">
        <v>4</v>
      </c>
      <c s="36">
        <v>0</v>
      </c>
      <c s="36">
        <f>ROUND(G113*H113,6)</f>
      </c>
      <c r="L113" s="38">
        <v>0</v>
      </c>
      <c s="32">
        <f>ROUND(ROUND(L113,2)*ROUND(G113,3),2)</f>
      </c>
      <c s="36" t="s">
        <v>350</v>
      </c>
      <c>
        <f>(M113*21)/100</f>
      </c>
      <c t="s">
        <v>27</v>
      </c>
    </row>
    <row r="114" spans="1:5" ht="12.75">
      <c r="A114" s="35" t="s">
        <v>58</v>
      </c>
      <c r="E114" s="39" t="s">
        <v>5</v>
      </c>
    </row>
    <row r="115" spans="1:5" ht="12.75">
      <c r="A115" s="35" t="s">
        <v>59</v>
      </c>
      <c r="E115" s="40" t="s">
        <v>5</v>
      </c>
    </row>
    <row r="116" spans="1:5" ht="12.75">
      <c r="A116" t="s">
        <v>60</v>
      </c>
      <c r="E116" s="39" t="s">
        <v>5366</v>
      </c>
    </row>
    <row r="117" spans="1:16" ht="12.75">
      <c r="A117" t="s">
        <v>52</v>
      </c>
      <c s="34" t="s">
        <v>200</v>
      </c>
      <c s="34" t="s">
        <v>5367</v>
      </c>
      <c s="35" t="s">
        <v>5</v>
      </c>
      <c s="6" t="s">
        <v>5368</v>
      </c>
      <c s="36" t="s">
        <v>73</v>
      </c>
      <c s="37">
        <v>4</v>
      </c>
      <c s="36">
        <v>0</v>
      </c>
      <c s="36">
        <f>ROUND(G117*H117,6)</f>
      </c>
      <c r="L117" s="38">
        <v>0</v>
      </c>
      <c s="32">
        <f>ROUND(ROUND(L117,2)*ROUND(G117,3),2)</f>
      </c>
      <c s="36" t="s">
        <v>350</v>
      </c>
      <c>
        <f>(M117*21)/100</f>
      </c>
      <c t="s">
        <v>27</v>
      </c>
    </row>
    <row r="118" spans="1:5" ht="12.75">
      <c r="A118" s="35" t="s">
        <v>58</v>
      </c>
      <c r="E118" s="39" t="s">
        <v>5</v>
      </c>
    </row>
    <row r="119" spans="1:5" ht="12.75">
      <c r="A119" s="35" t="s">
        <v>59</v>
      </c>
      <c r="E119" s="40" t="s">
        <v>5</v>
      </c>
    </row>
    <row r="120" spans="1:5" ht="12.75">
      <c r="A120" t="s">
        <v>60</v>
      </c>
      <c r="E120" s="39" t="s">
        <v>5369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5370</v>
      </c>
      <c s="41">
        <f>Rekapitulace!C29</f>
      </c>
      <c s="20" t="s">
        <v>0</v>
      </c>
      <c t="s">
        <v>23</v>
      </c>
      <c t="s">
        <v>27</v>
      </c>
    </row>
    <row r="4" spans="1:16" ht="32" customHeight="1">
      <c r="A4" s="24" t="s">
        <v>20</v>
      </c>
      <c s="25" t="s">
        <v>28</v>
      </c>
      <c s="27" t="s">
        <v>5370</v>
      </c>
      <c r="E4" s="26" t="s">
        <v>2311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5373</v>
      </c>
      <c r="E8" s="30" t="s">
        <v>5372</v>
      </c>
      <c r="J8" s="29">
        <f>0+J9</f>
      </c>
      <c s="29">
        <f>0+K9</f>
      </c>
      <c s="29">
        <f>0+L9</f>
      </c>
      <c s="29">
        <f>0+M9</f>
      </c>
    </row>
    <row r="9" spans="1:13" ht="12.75">
      <c r="A9" t="s">
        <v>49</v>
      </c>
      <c r="C9" s="31" t="s">
        <v>367</v>
      </c>
      <c r="E9" s="33" t="s">
        <v>368</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52</v>
      </c>
      <c s="34" t="s">
        <v>53</v>
      </c>
      <c s="34" t="s">
        <v>1512</v>
      </c>
      <c s="35" t="s">
        <v>371</v>
      </c>
      <c s="6" t="s">
        <v>1513</v>
      </c>
      <c s="36" t="s">
        <v>373</v>
      </c>
      <c s="37">
        <v>15907.066</v>
      </c>
      <c s="36">
        <v>0</v>
      </c>
      <c s="36">
        <f>ROUND(G10*H10,6)</f>
      </c>
      <c r="L10" s="38">
        <v>0</v>
      </c>
      <c s="32">
        <f>ROUND(ROUND(L10,2)*ROUND(G10,3),2)</f>
      </c>
      <c s="36" t="s">
        <v>350</v>
      </c>
      <c>
        <f>(M10*21)/100</f>
      </c>
      <c t="s">
        <v>27</v>
      </c>
    </row>
    <row r="11" spans="1:5" ht="12.75">
      <c r="A11" s="35" t="s">
        <v>58</v>
      </c>
      <c r="E11" s="39" t="s">
        <v>374</v>
      </c>
    </row>
    <row r="12" spans="1:5" ht="12.75">
      <c r="A12" s="35" t="s">
        <v>59</v>
      </c>
      <c r="E12" s="40" t="s">
        <v>5</v>
      </c>
    </row>
    <row r="13" spans="1:5" ht="165.75">
      <c r="A13" t="s">
        <v>60</v>
      </c>
      <c r="E13" s="39" t="s">
        <v>517</v>
      </c>
    </row>
    <row r="14" spans="1:16" ht="25.5">
      <c r="A14" t="s">
        <v>52</v>
      </c>
      <c s="34" t="s">
        <v>27</v>
      </c>
      <c s="34" t="s">
        <v>585</v>
      </c>
      <c s="35" t="s">
        <v>371</v>
      </c>
      <c s="6" t="s">
        <v>586</v>
      </c>
      <c s="36" t="s">
        <v>373</v>
      </c>
      <c s="37">
        <v>2072.246</v>
      </c>
      <c s="36">
        <v>0</v>
      </c>
      <c s="36">
        <f>ROUND(G14*H14,6)</f>
      </c>
      <c r="L14" s="38">
        <v>0</v>
      </c>
      <c s="32">
        <f>ROUND(ROUND(L14,2)*ROUND(G14,3),2)</f>
      </c>
      <c s="36" t="s">
        <v>350</v>
      </c>
      <c>
        <f>(M14*21)/100</f>
      </c>
      <c t="s">
        <v>27</v>
      </c>
    </row>
    <row r="15" spans="1:5" ht="12.75">
      <c r="A15" s="35" t="s">
        <v>58</v>
      </c>
      <c r="E15" s="39" t="s">
        <v>374</v>
      </c>
    </row>
    <row r="16" spans="1:5" ht="12.75">
      <c r="A16" s="35" t="s">
        <v>59</v>
      </c>
      <c r="E16" s="40" t="s">
        <v>5</v>
      </c>
    </row>
    <row r="17" spans="1:5" ht="165.75">
      <c r="A17" t="s">
        <v>60</v>
      </c>
      <c r="E17" s="39" t="s">
        <v>517</v>
      </c>
    </row>
    <row r="18" spans="1:16" ht="25.5">
      <c r="A18" t="s">
        <v>52</v>
      </c>
      <c s="34" t="s">
        <v>26</v>
      </c>
      <c s="34" t="s">
        <v>370</v>
      </c>
      <c s="35" t="s">
        <v>371</v>
      </c>
      <c s="6" t="s">
        <v>372</v>
      </c>
      <c s="36" t="s">
        <v>373</v>
      </c>
      <c s="37">
        <v>34.188</v>
      </c>
      <c s="36">
        <v>0</v>
      </c>
      <c s="36">
        <f>ROUND(G18*H18,6)</f>
      </c>
      <c r="L18" s="38">
        <v>0</v>
      </c>
      <c s="32">
        <f>ROUND(ROUND(L18,2)*ROUND(G18,3),2)</f>
      </c>
      <c s="36" t="s">
        <v>350</v>
      </c>
      <c>
        <f>(M18*21)/100</f>
      </c>
      <c t="s">
        <v>27</v>
      </c>
    </row>
    <row r="19" spans="1:5" ht="12.75">
      <c r="A19" s="35" t="s">
        <v>58</v>
      </c>
      <c r="E19" s="39" t="s">
        <v>374</v>
      </c>
    </row>
    <row r="20" spans="1:5" ht="12.75">
      <c r="A20" s="35" t="s">
        <v>59</v>
      </c>
      <c r="E20" s="40" t="s">
        <v>5</v>
      </c>
    </row>
    <row r="21" spans="1:5" ht="165.75">
      <c r="A21" t="s">
        <v>60</v>
      </c>
      <c r="E21" s="39" t="s">
        <v>517</v>
      </c>
    </row>
    <row r="22" spans="1:16" ht="25.5">
      <c r="A22" t="s">
        <v>52</v>
      </c>
      <c s="34" t="s">
        <v>70</v>
      </c>
      <c s="34" t="s">
        <v>587</v>
      </c>
      <c s="35" t="s">
        <v>371</v>
      </c>
      <c s="6" t="s">
        <v>588</v>
      </c>
      <c s="36" t="s">
        <v>373</v>
      </c>
      <c s="37">
        <v>750.11</v>
      </c>
      <c s="36">
        <v>0</v>
      </c>
      <c s="36">
        <f>ROUND(G22*H22,6)</f>
      </c>
      <c r="L22" s="38">
        <v>0</v>
      </c>
      <c s="32">
        <f>ROUND(ROUND(L22,2)*ROUND(G22,3),2)</f>
      </c>
      <c s="36" t="s">
        <v>350</v>
      </c>
      <c>
        <f>(M22*21)/100</f>
      </c>
      <c t="s">
        <v>27</v>
      </c>
    </row>
    <row r="23" spans="1:5" ht="12.75">
      <c r="A23" s="35" t="s">
        <v>58</v>
      </c>
      <c r="E23" s="39" t="s">
        <v>374</v>
      </c>
    </row>
    <row r="24" spans="1:5" ht="12.75">
      <c r="A24" s="35" t="s">
        <v>59</v>
      </c>
      <c r="E24" s="40" t="s">
        <v>5</v>
      </c>
    </row>
    <row r="25" spans="1:5" ht="165.75">
      <c r="A25" t="s">
        <v>60</v>
      </c>
      <c r="E25" s="39" t="s">
        <v>517</v>
      </c>
    </row>
    <row r="26" spans="1:16" ht="38.25">
      <c r="A26" t="s">
        <v>52</v>
      </c>
      <c s="34" t="s">
        <v>110</v>
      </c>
      <c s="34" t="s">
        <v>4593</v>
      </c>
      <c s="35" t="s">
        <v>371</v>
      </c>
      <c s="6" t="s">
        <v>4594</v>
      </c>
      <c s="36" t="s">
        <v>373</v>
      </c>
      <c s="37">
        <v>2.314</v>
      </c>
      <c s="36">
        <v>0</v>
      </c>
      <c s="36">
        <f>ROUND(G26*H26,6)</f>
      </c>
      <c r="L26" s="38">
        <v>0</v>
      </c>
      <c s="32">
        <f>ROUND(ROUND(L26,2)*ROUND(G26,3),2)</f>
      </c>
      <c s="36" t="s">
        <v>350</v>
      </c>
      <c>
        <f>(M26*21)/100</f>
      </c>
      <c t="s">
        <v>27</v>
      </c>
    </row>
    <row r="27" spans="1:5" ht="12.75">
      <c r="A27" s="35" t="s">
        <v>58</v>
      </c>
      <c r="E27" s="39" t="s">
        <v>374</v>
      </c>
    </row>
    <row r="28" spans="1:5" ht="12.75">
      <c r="A28" s="35" t="s">
        <v>59</v>
      </c>
      <c r="E28" s="40" t="s">
        <v>5</v>
      </c>
    </row>
    <row r="29" spans="1:5" ht="165.75">
      <c r="A29" t="s">
        <v>60</v>
      </c>
      <c r="E29" s="39" t="s">
        <v>517</v>
      </c>
    </row>
    <row r="30" spans="1:16" ht="25.5">
      <c r="A30" t="s">
        <v>52</v>
      </c>
      <c s="34" t="s">
        <v>115</v>
      </c>
      <c s="34" t="s">
        <v>2061</v>
      </c>
      <c s="35" t="s">
        <v>371</v>
      </c>
      <c s="6" t="s">
        <v>2062</v>
      </c>
      <c s="36" t="s">
        <v>373</v>
      </c>
      <c s="37">
        <v>0.1</v>
      </c>
      <c s="36">
        <v>0</v>
      </c>
      <c s="36">
        <f>ROUND(G30*H30,6)</f>
      </c>
      <c r="L30" s="38">
        <v>0</v>
      </c>
      <c s="32">
        <f>ROUND(ROUND(L30,2)*ROUND(G30,3),2)</f>
      </c>
      <c s="36" t="s">
        <v>350</v>
      </c>
      <c>
        <f>(M30*21)/100</f>
      </c>
      <c t="s">
        <v>27</v>
      </c>
    </row>
    <row r="31" spans="1:5" ht="12.75">
      <c r="A31" s="35" t="s">
        <v>58</v>
      </c>
      <c r="E31" s="39" t="s">
        <v>374</v>
      </c>
    </row>
    <row r="32" spans="1:5" ht="12.75">
      <c r="A32" s="35" t="s">
        <v>59</v>
      </c>
      <c r="E32" s="40" t="s">
        <v>374</v>
      </c>
    </row>
    <row r="33" spans="1:5" ht="165.75">
      <c r="A33" t="s">
        <v>60</v>
      </c>
      <c r="E33" s="39" t="s">
        <v>517</v>
      </c>
    </row>
    <row r="34" spans="1:16" ht="25.5">
      <c r="A34" t="s">
        <v>52</v>
      </c>
      <c s="34" t="s">
        <v>75</v>
      </c>
      <c s="34" t="s">
        <v>1826</v>
      </c>
      <c s="35" t="s">
        <v>371</v>
      </c>
      <c s="6" t="s">
        <v>1827</v>
      </c>
      <c s="36" t="s">
        <v>373</v>
      </c>
      <c s="37">
        <v>389.257</v>
      </c>
      <c s="36">
        <v>0</v>
      </c>
      <c s="36">
        <f>ROUND(G34*H34,6)</f>
      </c>
      <c r="L34" s="38">
        <v>0</v>
      </c>
      <c s="32">
        <f>ROUND(ROUND(L34,2)*ROUND(G34,3),2)</f>
      </c>
      <c s="36" t="s">
        <v>350</v>
      </c>
      <c>
        <f>(M34*21)/100</f>
      </c>
      <c t="s">
        <v>27</v>
      </c>
    </row>
    <row r="35" spans="1:5" ht="12.75">
      <c r="A35" s="35" t="s">
        <v>58</v>
      </c>
      <c r="E35" s="39" t="s">
        <v>374</v>
      </c>
    </row>
    <row r="36" spans="1:5" ht="12.75">
      <c r="A36" s="35" t="s">
        <v>59</v>
      </c>
      <c r="E36" s="40" t="s">
        <v>5</v>
      </c>
    </row>
    <row r="37" spans="1:5" ht="165.75">
      <c r="A37" t="s">
        <v>60</v>
      </c>
      <c r="E37" s="39" t="s">
        <v>517</v>
      </c>
    </row>
    <row r="38" spans="1:16" ht="25.5">
      <c r="A38" t="s">
        <v>52</v>
      </c>
      <c s="34" t="s">
        <v>122</v>
      </c>
      <c s="34" t="s">
        <v>377</v>
      </c>
      <c s="35" t="s">
        <v>371</v>
      </c>
      <c s="6" t="s">
        <v>378</v>
      </c>
      <c s="36" t="s">
        <v>373</v>
      </c>
      <c s="37">
        <v>671.534</v>
      </c>
      <c s="36">
        <v>0</v>
      </c>
      <c s="36">
        <f>ROUND(G38*H38,6)</f>
      </c>
      <c r="L38" s="38">
        <v>0</v>
      </c>
      <c s="32">
        <f>ROUND(ROUND(L38,2)*ROUND(G38,3),2)</f>
      </c>
      <c s="36" t="s">
        <v>350</v>
      </c>
      <c>
        <f>(M38*21)/100</f>
      </c>
      <c t="s">
        <v>27</v>
      </c>
    </row>
    <row r="39" spans="1:5" ht="12.75">
      <c r="A39" s="35" t="s">
        <v>58</v>
      </c>
      <c r="E39" s="39" t="s">
        <v>374</v>
      </c>
    </row>
    <row r="40" spans="1:5" ht="12.75">
      <c r="A40" s="35" t="s">
        <v>59</v>
      </c>
      <c r="E40" s="40" t="s">
        <v>5</v>
      </c>
    </row>
    <row r="41" spans="1:5" ht="165.75">
      <c r="A41" t="s">
        <v>60</v>
      </c>
      <c r="E41" s="39" t="s">
        <v>517</v>
      </c>
    </row>
    <row r="42" spans="1:16" ht="25.5">
      <c r="A42" t="s">
        <v>52</v>
      </c>
      <c s="34" t="s">
        <v>126</v>
      </c>
      <c s="34" t="s">
        <v>1514</v>
      </c>
      <c s="35" t="s">
        <v>371</v>
      </c>
      <c s="6" t="s">
        <v>1515</v>
      </c>
      <c s="36" t="s">
        <v>373</v>
      </c>
      <c s="37">
        <v>1028.801</v>
      </c>
      <c s="36">
        <v>0</v>
      </c>
      <c s="36">
        <f>ROUND(G42*H42,6)</f>
      </c>
      <c r="L42" s="38">
        <v>0</v>
      </c>
      <c s="32">
        <f>ROUND(ROUND(L42,2)*ROUND(G42,3),2)</f>
      </c>
      <c s="36" t="s">
        <v>350</v>
      </c>
      <c>
        <f>(M42*21)/100</f>
      </c>
      <c t="s">
        <v>27</v>
      </c>
    </row>
    <row r="43" spans="1:5" ht="12.75">
      <c r="A43" s="35" t="s">
        <v>58</v>
      </c>
      <c r="E43" s="39" t="s">
        <v>374</v>
      </c>
    </row>
    <row r="44" spans="1:5" ht="12.75">
      <c r="A44" s="35" t="s">
        <v>59</v>
      </c>
      <c r="E44" s="40" t="s">
        <v>5</v>
      </c>
    </row>
    <row r="45" spans="1:5" ht="165.75">
      <c r="A45" t="s">
        <v>60</v>
      </c>
      <c r="E45" s="39" t="s">
        <v>517</v>
      </c>
    </row>
    <row r="46" spans="1:16" ht="25.5">
      <c r="A46" t="s">
        <v>52</v>
      </c>
      <c s="34" t="s">
        <v>130</v>
      </c>
      <c s="34" t="s">
        <v>1936</v>
      </c>
      <c s="35" t="s">
        <v>371</v>
      </c>
      <c s="6" t="s">
        <v>1937</v>
      </c>
      <c s="36" t="s">
        <v>373</v>
      </c>
      <c s="37">
        <v>37</v>
      </c>
      <c s="36">
        <v>0</v>
      </c>
      <c s="36">
        <f>ROUND(G46*H46,6)</f>
      </c>
      <c r="L46" s="38">
        <v>0</v>
      </c>
      <c s="32">
        <f>ROUND(ROUND(L46,2)*ROUND(G46,3),2)</f>
      </c>
      <c s="36" t="s">
        <v>350</v>
      </c>
      <c>
        <f>(M46*21)/100</f>
      </c>
      <c t="s">
        <v>27</v>
      </c>
    </row>
    <row r="47" spans="1:5" ht="12.75">
      <c r="A47" s="35" t="s">
        <v>58</v>
      </c>
      <c r="E47" s="39" t="s">
        <v>374</v>
      </c>
    </row>
    <row r="48" spans="1:5" ht="12.75">
      <c r="A48" s="35" t="s">
        <v>59</v>
      </c>
      <c r="E48" s="40" t="s">
        <v>5</v>
      </c>
    </row>
    <row r="49" spans="1:5" ht="165.75">
      <c r="A49" t="s">
        <v>60</v>
      </c>
      <c r="E49" s="39" t="s">
        <v>5374</v>
      </c>
    </row>
    <row r="50" spans="1:16" ht="25.5">
      <c r="A50" t="s">
        <v>52</v>
      </c>
      <c s="34" t="s">
        <v>134</v>
      </c>
      <c s="34" t="s">
        <v>1516</v>
      </c>
      <c s="35" t="s">
        <v>371</v>
      </c>
      <c s="6" t="s">
        <v>1517</v>
      </c>
      <c s="36" t="s">
        <v>373</v>
      </c>
      <c s="37">
        <v>266.475</v>
      </c>
      <c s="36">
        <v>0</v>
      </c>
      <c s="36">
        <f>ROUND(G50*H50,6)</f>
      </c>
      <c r="L50" s="38">
        <v>0</v>
      </c>
      <c s="32">
        <f>ROUND(ROUND(L50,2)*ROUND(G50,3),2)</f>
      </c>
      <c s="36" t="s">
        <v>350</v>
      </c>
      <c>
        <f>(M50*21)/100</f>
      </c>
      <c t="s">
        <v>27</v>
      </c>
    </row>
    <row r="51" spans="1:5" ht="12.75">
      <c r="A51" s="35" t="s">
        <v>58</v>
      </c>
      <c r="E51" s="39" t="s">
        <v>374</v>
      </c>
    </row>
    <row r="52" spans="1:5" ht="12.75">
      <c r="A52" s="35" t="s">
        <v>59</v>
      </c>
      <c r="E52" s="40" t="s">
        <v>5</v>
      </c>
    </row>
    <row r="53" spans="1:5" ht="165.75">
      <c r="A53" t="s">
        <v>60</v>
      </c>
      <c r="E53" s="39" t="s">
        <v>517</v>
      </c>
    </row>
    <row r="54" spans="1:16" ht="25.5">
      <c r="A54" t="s">
        <v>52</v>
      </c>
      <c s="34" t="s">
        <v>138</v>
      </c>
      <c s="34" t="s">
        <v>515</v>
      </c>
      <c s="35" t="s">
        <v>371</v>
      </c>
      <c s="6" t="s">
        <v>516</v>
      </c>
      <c s="36" t="s">
        <v>373</v>
      </c>
      <c s="37">
        <v>0.3</v>
      </c>
      <c s="36">
        <v>0</v>
      </c>
      <c s="36">
        <f>ROUND(G54*H54,6)</f>
      </c>
      <c r="L54" s="38">
        <v>0</v>
      </c>
      <c s="32">
        <f>ROUND(ROUND(L54,2)*ROUND(G54,3),2)</f>
      </c>
      <c s="36" t="s">
        <v>350</v>
      </c>
      <c>
        <f>(M54*21)/100</f>
      </c>
      <c t="s">
        <v>27</v>
      </c>
    </row>
    <row r="55" spans="1:5" ht="12.75">
      <c r="A55" s="35" t="s">
        <v>58</v>
      </c>
      <c r="E55" s="39" t="s">
        <v>374</v>
      </c>
    </row>
    <row r="56" spans="1:5" ht="12.75">
      <c r="A56" s="35" t="s">
        <v>59</v>
      </c>
      <c r="E56" s="40" t="s">
        <v>5</v>
      </c>
    </row>
    <row r="57" spans="1:5" ht="165.75">
      <c r="A57" t="s">
        <v>60</v>
      </c>
      <c r="E57" s="39" t="s">
        <v>517</v>
      </c>
    </row>
    <row r="58" spans="1:16" ht="38.25">
      <c r="A58" t="s">
        <v>52</v>
      </c>
      <c s="34" t="s">
        <v>143</v>
      </c>
      <c s="34" t="s">
        <v>1518</v>
      </c>
      <c s="35" t="s">
        <v>3002</v>
      </c>
      <c s="6" t="s">
        <v>2007</v>
      </c>
      <c s="36" t="s">
        <v>373</v>
      </c>
      <c s="37">
        <v>0.719</v>
      </c>
      <c s="36">
        <v>0</v>
      </c>
      <c s="36">
        <f>ROUND(G58*H58,6)</f>
      </c>
      <c r="L58" s="38">
        <v>0</v>
      </c>
      <c s="32">
        <f>ROUND(ROUND(L58,2)*ROUND(G58,3),2)</f>
      </c>
      <c s="36" t="s">
        <v>350</v>
      </c>
      <c>
        <f>(M58*21)/100</f>
      </c>
      <c t="s">
        <v>27</v>
      </c>
    </row>
    <row r="59" spans="1:5" ht="12.75">
      <c r="A59" s="35" t="s">
        <v>58</v>
      </c>
      <c r="E59" s="39" t="s">
        <v>374</v>
      </c>
    </row>
    <row r="60" spans="1:5" ht="12.75">
      <c r="A60" s="35" t="s">
        <v>59</v>
      </c>
      <c r="E60" s="40" t="s">
        <v>5</v>
      </c>
    </row>
    <row r="61" spans="1:5" ht="12.75">
      <c r="A61" t="s">
        <v>60</v>
      </c>
      <c r="E61" s="39" t="s">
        <v>5</v>
      </c>
    </row>
    <row r="62" spans="1:16" ht="25.5">
      <c r="A62" t="s">
        <v>52</v>
      </c>
      <c s="34" t="s">
        <v>147</v>
      </c>
      <c s="34" t="s">
        <v>1520</v>
      </c>
      <c s="35" t="s">
        <v>371</v>
      </c>
      <c s="6" t="s">
        <v>1521</v>
      </c>
      <c s="36" t="s">
        <v>373</v>
      </c>
      <c s="37">
        <v>0.793</v>
      </c>
      <c s="36">
        <v>0</v>
      </c>
      <c s="36">
        <f>ROUND(G62*H62,6)</f>
      </c>
      <c r="L62" s="38">
        <v>0</v>
      </c>
      <c s="32">
        <f>ROUND(ROUND(L62,2)*ROUND(G62,3),2)</f>
      </c>
      <c s="36" t="s">
        <v>350</v>
      </c>
      <c>
        <f>(M62*21)/100</f>
      </c>
      <c t="s">
        <v>27</v>
      </c>
    </row>
    <row r="63" spans="1:5" ht="12.75">
      <c r="A63" s="35" t="s">
        <v>58</v>
      </c>
      <c r="E63" s="39" t="s">
        <v>374</v>
      </c>
    </row>
    <row r="64" spans="1:5" ht="12.75">
      <c r="A64" s="35" t="s">
        <v>59</v>
      </c>
      <c r="E64" s="40" t="s">
        <v>5</v>
      </c>
    </row>
    <row r="65" spans="1:5" ht="165.75">
      <c r="A65" t="s">
        <v>60</v>
      </c>
      <c r="E65" s="39" t="s">
        <v>517</v>
      </c>
    </row>
    <row r="66" spans="1:16" ht="38.25">
      <c r="A66" t="s">
        <v>52</v>
      </c>
      <c s="34" t="s">
        <v>151</v>
      </c>
      <c s="34" t="s">
        <v>518</v>
      </c>
      <c s="35" t="s">
        <v>371</v>
      </c>
      <c s="6" t="s">
        <v>519</v>
      </c>
      <c s="36" t="s">
        <v>373</v>
      </c>
      <c s="37">
        <v>4.35</v>
      </c>
      <c s="36">
        <v>0</v>
      </c>
      <c s="36">
        <f>ROUND(G66*H66,6)</f>
      </c>
      <c r="L66" s="38">
        <v>0</v>
      </c>
      <c s="32">
        <f>ROUND(ROUND(L66,2)*ROUND(G66,3),2)</f>
      </c>
      <c s="36" t="s">
        <v>350</v>
      </c>
      <c>
        <f>(M66*21)/100</f>
      </c>
      <c t="s">
        <v>27</v>
      </c>
    </row>
    <row r="67" spans="1:5" ht="25.5">
      <c r="A67" s="35" t="s">
        <v>58</v>
      </c>
      <c r="E67" s="39" t="s">
        <v>520</v>
      </c>
    </row>
    <row r="68" spans="1:5" ht="12.75">
      <c r="A68" s="35" t="s">
        <v>59</v>
      </c>
      <c r="E68" s="40" t="s">
        <v>5</v>
      </c>
    </row>
    <row r="69" spans="1:5" ht="165.75">
      <c r="A69" t="s">
        <v>60</v>
      </c>
      <c r="E69" s="39" t="s">
        <v>517</v>
      </c>
    </row>
    <row r="70" spans="1:16" ht="25.5">
      <c r="A70" t="s">
        <v>52</v>
      </c>
      <c s="34" t="s">
        <v>155</v>
      </c>
      <c s="34" t="s">
        <v>380</v>
      </c>
      <c s="35" t="s">
        <v>371</v>
      </c>
      <c s="6" t="s">
        <v>381</v>
      </c>
      <c s="36" t="s">
        <v>373</v>
      </c>
      <c s="37">
        <v>0.2</v>
      </c>
      <c s="36">
        <v>0</v>
      </c>
      <c s="36">
        <f>ROUND(G70*H70,6)</f>
      </c>
      <c r="L70" s="38">
        <v>0</v>
      </c>
      <c s="32">
        <f>ROUND(ROUND(L70,2)*ROUND(G70,3),2)</f>
      </c>
      <c s="36" t="s">
        <v>350</v>
      </c>
      <c>
        <f>(M70*21)/100</f>
      </c>
      <c t="s">
        <v>27</v>
      </c>
    </row>
    <row r="71" spans="1:5" ht="12.75">
      <c r="A71" s="35" t="s">
        <v>58</v>
      </c>
      <c r="E71" s="39" t="s">
        <v>374</v>
      </c>
    </row>
    <row r="72" spans="1:5" ht="12.75">
      <c r="A72" s="35" t="s">
        <v>59</v>
      </c>
      <c r="E72" s="40" t="s">
        <v>5</v>
      </c>
    </row>
    <row r="73" spans="1:5" ht="165.75">
      <c r="A73" t="s">
        <v>60</v>
      </c>
      <c r="E73" s="39" t="s">
        <v>517</v>
      </c>
    </row>
    <row r="74" spans="1:16" ht="38.25">
      <c r="A74" t="s">
        <v>52</v>
      </c>
      <c s="34" t="s">
        <v>77</v>
      </c>
      <c s="34" t="s">
        <v>1522</v>
      </c>
      <c s="35" t="s">
        <v>371</v>
      </c>
      <c s="6" t="s">
        <v>1523</v>
      </c>
      <c s="36" t="s">
        <v>373</v>
      </c>
      <c s="37">
        <v>1170.273</v>
      </c>
      <c s="36">
        <v>0</v>
      </c>
      <c s="36">
        <f>ROUND(G74*H74,6)</f>
      </c>
      <c r="L74" s="38">
        <v>0</v>
      </c>
      <c s="32">
        <f>ROUND(ROUND(L74,2)*ROUND(G74,3),2)</f>
      </c>
      <c s="36" t="s">
        <v>350</v>
      </c>
      <c>
        <f>(M74*21)/100</f>
      </c>
      <c t="s">
        <v>27</v>
      </c>
    </row>
    <row r="75" spans="1:5" ht="51">
      <c r="A75" s="35" t="s">
        <v>58</v>
      </c>
      <c r="E75" s="39" t="s">
        <v>5375</v>
      </c>
    </row>
    <row r="76" spans="1:5" ht="12.75">
      <c r="A76" s="35" t="s">
        <v>59</v>
      </c>
      <c r="E76" s="40" t="s">
        <v>5</v>
      </c>
    </row>
    <row r="77" spans="1:5" ht="165.75">
      <c r="A77" t="s">
        <v>60</v>
      </c>
      <c r="E77" s="39" t="s">
        <v>517</v>
      </c>
    </row>
    <row r="78" spans="1:16" ht="38.25">
      <c r="A78" t="s">
        <v>52</v>
      </c>
      <c s="34" t="s">
        <v>82</v>
      </c>
      <c s="34" t="s">
        <v>1525</v>
      </c>
      <c s="35" t="s">
        <v>371</v>
      </c>
      <c s="6" t="s">
        <v>1526</v>
      </c>
      <c s="36" t="s">
        <v>373</v>
      </c>
      <c s="37">
        <v>1170.273</v>
      </c>
      <c s="36">
        <v>0</v>
      </c>
      <c s="36">
        <f>ROUND(G78*H78,6)</f>
      </c>
      <c r="L78" s="38">
        <v>0</v>
      </c>
      <c s="32">
        <f>ROUND(ROUND(L78,2)*ROUND(G78,3),2)</f>
      </c>
      <c s="36" t="s">
        <v>350</v>
      </c>
      <c>
        <f>(M78*21)/100</f>
      </c>
      <c t="s">
        <v>27</v>
      </c>
    </row>
    <row r="79" spans="1:5" ht="38.25">
      <c r="A79" s="35" t="s">
        <v>58</v>
      </c>
      <c r="E79" s="39" t="s">
        <v>5376</v>
      </c>
    </row>
    <row r="80" spans="1:5" ht="12.75">
      <c r="A80" s="35" t="s">
        <v>59</v>
      </c>
      <c r="E80" s="40" t="s">
        <v>5</v>
      </c>
    </row>
    <row r="81" spans="1:5" ht="165.75">
      <c r="A81" t="s">
        <v>60</v>
      </c>
      <c r="E81" s="39" t="s">
        <v>517</v>
      </c>
    </row>
    <row r="82" spans="1:16" ht="38.25">
      <c r="A82" t="s">
        <v>52</v>
      </c>
      <c s="34" t="s">
        <v>87</v>
      </c>
      <c s="34" t="s">
        <v>1603</v>
      </c>
      <c s="35" t="s">
        <v>371</v>
      </c>
      <c s="6" t="s">
        <v>1604</v>
      </c>
      <c s="36" t="s">
        <v>373</v>
      </c>
      <c s="37">
        <v>532.669</v>
      </c>
      <c s="36">
        <v>0</v>
      </c>
      <c s="36">
        <f>ROUND(G82*H82,6)</f>
      </c>
      <c r="L82" s="38">
        <v>0</v>
      </c>
      <c s="32">
        <f>ROUND(ROUND(L82,2)*ROUND(G82,3),2)</f>
      </c>
      <c s="36" t="s">
        <v>350</v>
      </c>
      <c>
        <f>(M82*21)/100</f>
      </c>
      <c t="s">
        <v>27</v>
      </c>
    </row>
    <row r="83" spans="1:5" ht="38.25">
      <c r="A83" s="35" t="s">
        <v>58</v>
      </c>
      <c r="E83" s="39" t="s">
        <v>5376</v>
      </c>
    </row>
    <row r="84" spans="1:5" ht="12.75">
      <c r="A84" s="35" t="s">
        <v>59</v>
      </c>
      <c r="E84" s="40" t="s">
        <v>5</v>
      </c>
    </row>
    <row r="85" spans="1:5" ht="165.75">
      <c r="A85" t="s">
        <v>60</v>
      </c>
      <c r="E85" s="39" t="s">
        <v>517</v>
      </c>
    </row>
    <row r="86" spans="1:16" ht="38.25">
      <c r="A86" t="s">
        <v>52</v>
      </c>
      <c s="34" t="s">
        <v>91</v>
      </c>
      <c s="34" t="s">
        <v>1605</v>
      </c>
      <c s="35" t="s">
        <v>371</v>
      </c>
      <c s="6" t="s">
        <v>1606</v>
      </c>
      <c s="36" t="s">
        <v>373</v>
      </c>
      <c s="37">
        <v>532.669</v>
      </c>
      <c s="36">
        <v>0</v>
      </c>
      <c s="36">
        <f>ROUND(G86*H86,6)</f>
      </c>
      <c r="L86" s="38">
        <v>0</v>
      </c>
      <c s="32">
        <f>ROUND(ROUND(L86,2)*ROUND(G86,3),2)</f>
      </c>
      <c s="36" t="s">
        <v>350</v>
      </c>
      <c>
        <f>(M86*21)/100</f>
      </c>
      <c t="s">
        <v>27</v>
      </c>
    </row>
    <row r="87" spans="1:5" ht="51">
      <c r="A87" s="35" t="s">
        <v>58</v>
      </c>
      <c r="E87" s="39" t="s">
        <v>5375</v>
      </c>
    </row>
    <row r="88" spans="1:5" ht="12.75">
      <c r="A88" s="35" t="s">
        <v>59</v>
      </c>
      <c r="E88" s="40" t="s">
        <v>5</v>
      </c>
    </row>
    <row r="89" spans="1:5" ht="165.75">
      <c r="A89" t="s">
        <v>60</v>
      </c>
      <c r="E89" s="39" t="s">
        <v>517</v>
      </c>
    </row>
    <row r="90" spans="1:16" ht="38.25">
      <c r="A90" t="s">
        <v>52</v>
      </c>
      <c s="34" t="s">
        <v>96</v>
      </c>
      <c s="34" t="s">
        <v>1528</v>
      </c>
      <c s="35" t="s">
        <v>371</v>
      </c>
      <c s="6" t="s">
        <v>1529</v>
      </c>
      <c s="36" t="s">
        <v>373</v>
      </c>
      <c s="37">
        <v>2.38</v>
      </c>
      <c s="36">
        <v>0</v>
      </c>
      <c s="36">
        <f>ROUND(G90*H90,6)</f>
      </c>
      <c r="L90" s="38">
        <v>0</v>
      </c>
      <c s="32">
        <f>ROUND(ROUND(L90,2)*ROUND(G90,3),2)</f>
      </c>
      <c s="36" t="s">
        <v>350</v>
      </c>
      <c>
        <f>(M90*21)/100</f>
      </c>
      <c t="s">
        <v>27</v>
      </c>
    </row>
    <row r="91" spans="1:5" ht="38.25">
      <c r="A91" s="35" t="s">
        <v>58</v>
      </c>
      <c r="E91" s="39" t="s">
        <v>5377</v>
      </c>
    </row>
    <row r="92" spans="1:5" ht="12.75">
      <c r="A92" s="35" t="s">
        <v>59</v>
      </c>
      <c r="E92" s="40" t="s">
        <v>5</v>
      </c>
    </row>
    <row r="93" spans="1:5" ht="165.75">
      <c r="A93" t="s">
        <v>60</v>
      </c>
      <c r="E93" s="39" t="s">
        <v>517</v>
      </c>
    </row>
    <row r="94" spans="1:16" ht="25.5">
      <c r="A94" t="s">
        <v>52</v>
      </c>
      <c s="34" t="s">
        <v>181</v>
      </c>
      <c s="34" t="s">
        <v>1531</v>
      </c>
      <c s="35" t="s">
        <v>371</v>
      </c>
      <c s="6" t="s">
        <v>1532</v>
      </c>
      <c s="36" t="s">
        <v>373</v>
      </c>
      <c s="37">
        <v>38.144</v>
      </c>
      <c s="36">
        <v>0</v>
      </c>
      <c s="36">
        <f>ROUND(G94*H94,6)</f>
      </c>
      <c r="L94" s="38">
        <v>0</v>
      </c>
      <c s="32">
        <f>ROUND(ROUND(L94,2)*ROUND(G94,3),2)</f>
      </c>
      <c s="36" t="s">
        <v>350</v>
      </c>
      <c>
        <f>(M94*21)/100</f>
      </c>
      <c t="s">
        <v>27</v>
      </c>
    </row>
    <row r="95" spans="1:5" ht="38.25">
      <c r="A95" s="35" t="s">
        <v>58</v>
      </c>
      <c r="E95" s="39" t="s">
        <v>5378</v>
      </c>
    </row>
    <row r="96" spans="1:5" ht="12.75">
      <c r="A96" s="35" t="s">
        <v>59</v>
      </c>
      <c r="E96" s="40" t="s">
        <v>5</v>
      </c>
    </row>
    <row r="97" spans="1:5" ht="165.75">
      <c r="A97" t="s">
        <v>60</v>
      </c>
      <c r="E97" s="39" t="s">
        <v>517</v>
      </c>
    </row>
    <row r="98" spans="1:16" ht="38.25">
      <c r="A98" t="s">
        <v>52</v>
      </c>
      <c s="34" t="s">
        <v>186</v>
      </c>
      <c s="34" t="s">
        <v>1939</v>
      </c>
      <c s="35" t="s">
        <v>371</v>
      </c>
      <c s="6" t="s">
        <v>5379</v>
      </c>
      <c s="36" t="s">
        <v>373</v>
      </c>
      <c s="37">
        <v>2.64</v>
      </c>
      <c s="36">
        <v>0</v>
      </c>
      <c s="36">
        <f>ROUND(G98*H98,6)</f>
      </c>
      <c r="L98" s="38">
        <v>0</v>
      </c>
      <c s="32">
        <f>ROUND(ROUND(L98,2)*ROUND(G98,3),2)</f>
      </c>
      <c s="36" t="s">
        <v>350</v>
      </c>
      <c>
        <f>(M98*21)/100</f>
      </c>
      <c t="s">
        <v>27</v>
      </c>
    </row>
    <row r="99" spans="1:5" ht="38.25">
      <c r="A99" s="35" t="s">
        <v>58</v>
      </c>
      <c r="E99" s="39" t="s">
        <v>5380</v>
      </c>
    </row>
    <row r="100" spans="1:5" ht="12.75">
      <c r="A100" s="35" t="s">
        <v>59</v>
      </c>
      <c r="E100" s="40" t="s">
        <v>5</v>
      </c>
    </row>
    <row r="101" spans="1:5" ht="165.75">
      <c r="A101" t="s">
        <v>60</v>
      </c>
      <c r="E101" s="39" t="s">
        <v>517</v>
      </c>
    </row>
    <row r="102" spans="1:16" ht="25.5">
      <c r="A102" t="s">
        <v>52</v>
      </c>
      <c s="34" t="s">
        <v>189</v>
      </c>
      <c s="34" t="s">
        <v>1534</v>
      </c>
      <c s="35" t="s">
        <v>371</v>
      </c>
      <c s="6" t="s">
        <v>1535</v>
      </c>
      <c s="36" t="s">
        <v>373</v>
      </c>
      <c s="37">
        <v>115.506</v>
      </c>
      <c s="36">
        <v>0</v>
      </c>
      <c s="36">
        <f>ROUND(G102*H102,6)</f>
      </c>
      <c r="L102" s="38">
        <v>0</v>
      </c>
      <c s="32">
        <f>ROUND(ROUND(L102,2)*ROUND(G102,3),2)</f>
      </c>
      <c s="36" t="s">
        <v>350</v>
      </c>
      <c>
        <f>(M102*21)/100</f>
      </c>
      <c t="s">
        <v>27</v>
      </c>
    </row>
    <row r="103" spans="1:5" ht="25.5">
      <c r="A103" s="35" t="s">
        <v>58</v>
      </c>
      <c r="E103" s="39" t="s">
        <v>591</v>
      </c>
    </row>
    <row r="104" spans="1:5" ht="12.75">
      <c r="A104" s="35" t="s">
        <v>59</v>
      </c>
      <c r="E104" s="40" t="s">
        <v>5</v>
      </c>
    </row>
    <row r="105" spans="1:5" ht="165.75">
      <c r="A105" t="s">
        <v>60</v>
      </c>
      <c r="E105" s="39" t="s">
        <v>517</v>
      </c>
    </row>
    <row r="106" spans="1:16" ht="25.5">
      <c r="A106" t="s">
        <v>52</v>
      </c>
      <c s="34" t="s">
        <v>193</v>
      </c>
      <c s="34" t="s">
        <v>4931</v>
      </c>
      <c s="35" t="s">
        <v>371</v>
      </c>
      <c s="6" t="s">
        <v>4932</v>
      </c>
      <c s="36" t="s">
        <v>373</v>
      </c>
      <c s="37">
        <v>4.2</v>
      </c>
      <c s="36">
        <v>0</v>
      </c>
      <c s="36">
        <f>ROUND(G106*H106,6)</f>
      </c>
      <c r="L106" s="38">
        <v>0</v>
      </c>
      <c s="32">
        <f>ROUND(ROUND(L106,2)*ROUND(G106,3),2)</f>
      </c>
      <c s="36" t="s">
        <v>350</v>
      </c>
      <c>
        <f>(M106*21)/100</f>
      </c>
      <c t="s">
        <v>27</v>
      </c>
    </row>
    <row r="107" spans="1:5" ht="25.5">
      <c r="A107" s="35" t="s">
        <v>58</v>
      </c>
      <c r="E107" s="39" t="s">
        <v>591</v>
      </c>
    </row>
    <row r="108" spans="1:5" ht="12.75">
      <c r="A108" s="35" t="s">
        <v>59</v>
      </c>
      <c r="E108" s="40" t="s">
        <v>5</v>
      </c>
    </row>
    <row r="109" spans="1:5" ht="165.75">
      <c r="A109" t="s">
        <v>60</v>
      </c>
      <c r="E109" s="39" t="s">
        <v>517</v>
      </c>
    </row>
    <row r="110" spans="1:16" ht="25.5">
      <c r="A110" t="s">
        <v>52</v>
      </c>
      <c s="34" t="s">
        <v>196</v>
      </c>
      <c s="34" t="s">
        <v>383</v>
      </c>
      <c s="35" t="s">
        <v>371</v>
      </c>
      <c s="6" t="s">
        <v>384</v>
      </c>
      <c s="36" t="s">
        <v>373</v>
      </c>
      <c s="37">
        <v>0.05</v>
      </c>
      <c s="36">
        <v>0</v>
      </c>
      <c s="36">
        <f>ROUND(G110*H110,6)</f>
      </c>
      <c r="L110" s="38">
        <v>0</v>
      </c>
      <c s="32">
        <f>ROUND(ROUND(L110,2)*ROUND(G110,3),2)</f>
      </c>
      <c s="36" t="s">
        <v>350</v>
      </c>
      <c>
        <f>(M110*21)/100</f>
      </c>
      <c t="s">
        <v>27</v>
      </c>
    </row>
    <row r="111" spans="1:5" ht="25.5">
      <c r="A111" s="35" t="s">
        <v>58</v>
      </c>
      <c r="E111" s="39" t="s">
        <v>591</v>
      </c>
    </row>
    <row r="112" spans="1:5" ht="12.75">
      <c r="A112" s="35" t="s">
        <v>59</v>
      </c>
      <c r="E112" s="40" t="s">
        <v>5</v>
      </c>
    </row>
    <row r="113" spans="1:5" ht="165.75">
      <c r="A113" t="s">
        <v>60</v>
      </c>
      <c r="E113" s="39" t="s">
        <v>517</v>
      </c>
    </row>
    <row r="114" spans="1:16" ht="25.5">
      <c r="A114" t="s">
        <v>52</v>
      </c>
      <c s="34" t="s">
        <v>200</v>
      </c>
      <c s="34" t="s">
        <v>589</v>
      </c>
      <c s="35" t="s">
        <v>371</v>
      </c>
      <c s="6" t="s">
        <v>590</v>
      </c>
      <c s="36" t="s">
        <v>373</v>
      </c>
      <c s="37">
        <v>0.3</v>
      </c>
      <c s="36">
        <v>0</v>
      </c>
      <c s="36">
        <f>ROUND(G114*H114,6)</f>
      </c>
      <c r="L114" s="38">
        <v>0</v>
      </c>
      <c s="32">
        <f>ROUND(ROUND(L114,2)*ROUND(G114,3),2)</f>
      </c>
      <c s="36" t="s">
        <v>350</v>
      </c>
      <c>
        <f>(M114*21)/100</f>
      </c>
      <c t="s">
        <v>27</v>
      </c>
    </row>
    <row r="115" spans="1:5" ht="25.5">
      <c r="A115" s="35" t="s">
        <v>58</v>
      </c>
      <c r="E115" s="39" t="s">
        <v>591</v>
      </c>
    </row>
    <row r="116" spans="1:5" ht="12.75">
      <c r="A116" s="35" t="s">
        <v>59</v>
      </c>
      <c r="E116" s="40" t="s">
        <v>5</v>
      </c>
    </row>
    <row r="117" spans="1:5" ht="165.75">
      <c r="A117" t="s">
        <v>60</v>
      </c>
      <c r="E117" s="39" t="s">
        <v>517</v>
      </c>
    </row>
    <row r="118" spans="1:16" ht="25.5">
      <c r="A118" t="s">
        <v>52</v>
      </c>
      <c s="34" t="s">
        <v>203</v>
      </c>
      <c s="34" t="s">
        <v>386</v>
      </c>
      <c s="35" t="s">
        <v>371</v>
      </c>
      <c s="6" t="s">
        <v>387</v>
      </c>
      <c s="36" t="s">
        <v>373</v>
      </c>
      <c s="37">
        <v>0.93</v>
      </c>
      <c s="36">
        <v>0</v>
      </c>
      <c s="36">
        <f>ROUND(G118*H118,6)</f>
      </c>
      <c r="L118" s="38">
        <v>0</v>
      </c>
      <c s="32">
        <f>ROUND(ROUND(L118,2)*ROUND(G118,3),2)</f>
      </c>
      <c s="36" t="s">
        <v>350</v>
      </c>
      <c>
        <f>(M118*21)/100</f>
      </c>
      <c t="s">
        <v>27</v>
      </c>
    </row>
    <row r="119" spans="1:5" ht="12.75">
      <c r="A119" s="35" t="s">
        <v>58</v>
      </c>
      <c r="E119" s="39" t="s">
        <v>374</v>
      </c>
    </row>
    <row r="120" spans="1:5" ht="12.75">
      <c r="A120" s="35" t="s">
        <v>59</v>
      </c>
      <c r="E120" s="40" t="s">
        <v>5</v>
      </c>
    </row>
    <row r="121" spans="1:5" ht="165.75">
      <c r="A121" t="s">
        <v>60</v>
      </c>
      <c r="E121" s="39" t="s">
        <v>517</v>
      </c>
    </row>
    <row r="122" spans="1:16" ht="25.5">
      <c r="A122" t="s">
        <v>52</v>
      </c>
      <c s="34" t="s">
        <v>207</v>
      </c>
      <c s="34" t="s">
        <v>389</v>
      </c>
      <c s="35" t="s">
        <v>371</v>
      </c>
      <c s="6" t="s">
        <v>390</v>
      </c>
      <c s="36" t="s">
        <v>373</v>
      </c>
      <c s="37">
        <v>0.45</v>
      </c>
      <c s="36">
        <v>0</v>
      </c>
      <c s="36">
        <f>ROUND(G122*H122,6)</f>
      </c>
      <c r="L122" s="38">
        <v>0</v>
      </c>
      <c s="32">
        <f>ROUND(ROUND(L122,2)*ROUND(G122,3),2)</f>
      </c>
      <c s="36" t="s">
        <v>350</v>
      </c>
      <c>
        <f>(M122*21)/100</f>
      </c>
      <c t="s">
        <v>27</v>
      </c>
    </row>
    <row r="123" spans="1:5" ht="12.75">
      <c r="A123" s="35" t="s">
        <v>58</v>
      </c>
      <c r="E123" s="39" t="s">
        <v>374</v>
      </c>
    </row>
    <row r="124" spans="1:5" ht="12.75">
      <c r="A124" s="35" t="s">
        <v>59</v>
      </c>
      <c r="E124" s="40" t="s">
        <v>5</v>
      </c>
    </row>
    <row r="125" spans="1:5" ht="165.75">
      <c r="A125" t="s">
        <v>60</v>
      </c>
      <c r="E125" s="39" t="s">
        <v>517</v>
      </c>
    </row>
    <row r="126" spans="1:16" ht="25.5">
      <c r="A126" t="s">
        <v>52</v>
      </c>
      <c s="34" t="s">
        <v>159</v>
      </c>
      <c s="34" t="s">
        <v>392</v>
      </c>
      <c s="35" t="s">
        <v>371</v>
      </c>
      <c s="6" t="s">
        <v>393</v>
      </c>
      <c s="36" t="s">
        <v>373</v>
      </c>
      <c s="37">
        <v>0.5</v>
      </c>
      <c s="36">
        <v>0</v>
      </c>
      <c s="36">
        <f>ROUND(G126*H126,6)</f>
      </c>
      <c r="L126" s="38">
        <v>0</v>
      </c>
      <c s="32">
        <f>ROUND(ROUND(L126,2)*ROUND(G126,3),2)</f>
      </c>
      <c s="36" t="s">
        <v>350</v>
      </c>
      <c>
        <f>(M126*21)/100</f>
      </c>
      <c t="s">
        <v>27</v>
      </c>
    </row>
    <row r="127" spans="1:5" ht="12.75">
      <c r="A127" s="35" t="s">
        <v>58</v>
      </c>
      <c r="E127" s="39" t="s">
        <v>374</v>
      </c>
    </row>
    <row r="128" spans="1:5" ht="12.75">
      <c r="A128" s="35" t="s">
        <v>59</v>
      </c>
      <c r="E128" s="40" t="s">
        <v>5</v>
      </c>
    </row>
    <row r="129" spans="1:5" ht="165.75">
      <c r="A129" t="s">
        <v>60</v>
      </c>
      <c r="E12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COUNTIFS(L8:L555,"=0",A8:A555,"P")+COUNTIFS(L8:L555,"",A8:A555,"P")+SUM(Q8:Q555)</f>
      </c>
    </row>
    <row r="8" spans="1:13" ht="12.75">
      <c r="A8" t="s">
        <v>44</v>
      </c>
      <c r="C8" s="28" t="s">
        <v>45</v>
      </c>
      <c r="E8" s="30" t="s">
        <v>17</v>
      </c>
      <c r="J8" s="29">
        <f>0+J9</f>
      </c>
      <c s="29">
        <f>0+K9</f>
      </c>
      <c s="29">
        <f>0+L9</f>
      </c>
      <c s="29">
        <f>0+M9</f>
      </c>
    </row>
    <row r="9" spans="1:13" ht="12.75">
      <c r="A9" t="s">
        <v>46</v>
      </c>
      <c r="C9" s="31" t="s">
        <v>47</v>
      </c>
      <c r="E9" s="33" t="s">
        <v>48</v>
      </c>
      <c r="J9" s="32">
        <f>0+J10+J27+J56+J125+J314</f>
      </c>
      <c s="32">
        <f>0+K10+K27+K56+K125+K314</f>
      </c>
      <c s="32">
        <f>0+L10+L27+L56+L125+L314</f>
      </c>
      <c s="32">
        <f>0+M10+M27+M56+M125+M314</f>
      </c>
    </row>
    <row r="10" spans="1:13" ht="12.75">
      <c r="A10" t="s">
        <v>49</v>
      </c>
      <c r="C10" s="31" t="s">
        <v>50</v>
      </c>
      <c r="E10" s="33" t="s">
        <v>51</v>
      </c>
      <c r="J10" s="32">
        <f>0</f>
      </c>
      <c s="32">
        <f>0</f>
      </c>
      <c s="32">
        <f>0+L11+L15+L19+L23</f>
      </c>
      <c s="32">
        <f>0+M11+M15+M19+M23</f>
      </c>
    </row>
    <row r="11" spans="1:16" ht="12.75">
      <c r="A11" t="s">
        <v>52</v>
      </c>
      <c s="34" t="s">
        <v>53</v>
      </c>
      <c s="34" t="s">
        <v>54</v>
      </c>
      <c s="35" t="s">
        <v>5</v>
      </c>
      <c s="6" t="s">
        <v>55</v>
      </c>
      <c s="36" t="s">
        <v>56</v>
      </c>
      <c s="37">
        <v>79.772</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44.25">
      <c r="A14" t="s">
        <v>60</v>
      </c>
      <c r="E14" s="39" t="s">
        <v>61</v>
      </c>
    </row>
    <row r="15" spans="1:16" ht="12.75">
      <c r="A15" t="s">
        <v>52</v>
      </c>
      <c s="34" t="s">
        <v>27</v>
      </c>
      <c s="34" t="s">
        <v>62</v>
      </c>
      <c s="35" t="s">
        <v>5</v>
      </c>
      <c s="6" t="s">
        <v>63</v>
      </c>
      <c s="36" t="s">
        <v>56</v>
      </c>
      <c s="37">
        <v>22.792</v>
      </c>
      <c s="36">
        <v>0</v>
      </c>
      <c s="36">
        <f>ROUND(G15*H15,6)</f>
      </c>
      <c r="L15" s="38">
        <v>0</v>
      </c>
      <c s="32">
        <f>ROUND(ROUND(L15,2)*ROUND(G15,3),2)</f>
      </c>
      <c s="36" t="s">
        <v>64</v>
      </c>
      <c>
        <f>(M15*21)/100</f>
      </c>
      <c t="s">
        <v>27</v>
      </c>
    </row>
    <row r="16" spans="1:5" ht="12.75">
      <c r="A16" s="35" t="s">
        <v>58</v>
      </c>
      <c r="E16" s="39" t="s">
        <v>5</v>
      </c>
    </row>
    <row r="17" spans="1:5" ht="12.75">
      <c r="A17" s="35" t="s">
        <v>59</v>
      </c>
      <c r="E17" s="40" t="s">
        <v>65</v>
      </c>
    </row>
    <row r="18" spans="1:5" ht="318.75">
      <c r="A18" t="s">
        <v>60</v>
      </c>
      <c r="E18" s="39" t="s">
        <v>66</v>
      </c>
    </row>
    <row r="19" spans="1:16" ht="12.75">
      <c r="A19" t="s">
        <v>52</v>
      </c>
      <c s="34" t="s">
        <v>26</v>
      </c>
      <c s="34" t="s">
        <v>67</v>
      </c>
      <c s="35" t="s">
        <v>5</v>
      </c>
      <c s="6" t="s">
        <v>68</v>
      </c>
      <c s="36" t="s">
        <v>56</v>
      </c>
      <c s="37">
        <v>79.772</v>
      </c>
      <c s="36">
        <v>0</v>
      </c>
      <c s="36">
        <f>ROUND(G19*H19,6)</f>
      </c>
      <c r="L19" s="38">
        <v>0</v>
      </c>
      <c s="32">
        <f>ROUND(ROUND(L19,2)*ROUND(G19,3),2)</f>
      </c>
      <c s="36" t="s">
        <v>64</v>
      </c>
      <c>
        <f>(M19*21)/100</f>
      </c>
      <c t="s">
        <v>27</v>
      </c>
    </row>
    <row r="20" spans="1:5" ht="12.75">
      <c r="A20" s="35" t="s">
        <v>58</v>
      </c>
      <c r="E20" s="39" t="s">
        <v>5</v>
      </c>
    </row>
    <row r="21" spans="1:5" ht="12.75">
      <c r="A21" s="35" t="s">
        <v>59</v>
      </c>
      <c r="E21" s="40" t="s">
        <v>65</v>
      </c>
    </row>
    <row r="22" spans="1:5" ht="229.5">
      <c r="A22" t="s">
        <v>60</v>
      </c>
      <c r="E22" s="39" t="s">
        <v>69</v>
      </c>
    </row>
    <row r="23" spans="1:16" ht="12.75">
      <c r="A23" t="s">
        <v>52</v>
      </c>
      <c s="34" t="s">
        <v>70</v>
      </c>
      <c s="34" t="s">
        <v>71</v>
      </c>
      <c s="35" t="s">
        <v>5</v>
      </c>
      <c s="6" t="s">
        <v>72</v>
      </c>
      <c s="36" t="s">
        <v>73</v>
      </c>
      <c s="37">
        <v>113.96</v>
      </c>
      <c s="36">
        <v>0</v>
      </c>
      <c s="36">
        <f>ROUND(G23*H23,6)</f>
      </c>
      <c r="L23" s="38">
        <v>0</v>
      </c>
      <c s="32">
        <f>ROUND(ROUND(L23,2)*ROUND(G23,3),2)</f>
      </c>
      <c s="36" t="s">
        <v>64</v>
      </c>
      <c>
        <f>(M23*21)/100</f>
      </c>
      <c t="s">
        <v>27</v>
      </c>
    </row>
    <row r="24" spans="1:5" ht="12.75">
      <c r="A24" s="35" t="s">
        <v>58</v>
      </c>
      <c r="E24" s="39" t="s">
        <v>5</v>
      </c>
    </row>
    <row r="25" spans="1:5" ht="12.75">
      <c r="A25" s="35" t="s">
        <v>59</v>
      </c>
      <c r="E25" s="40" t="s">
        <v>65</v>
      </c>
    </row>
    <row r="26" spans="1:5" ht="12.75">
      <c r="A26" t="s">
        <v>60</v>
      </c>
      <c r="E26" s="39" t="s">
        <v>74</v>
      </c>
    </row>
    <row r="27" spans="1:13" ht="12.75">
      <c r="A27" t="s">
        <v>49</v>
      </c>
      <c r="C27" s="31" t="s">
        <v>75</v>
      </c>
      <c r="E27" s="33" t="s">
        <v>76</v>
      </c>
      <c r="J27" s="32">
        <f>0</f>
      </c>
      <c s="32">
        <f>0</f>
      </c>
      <c s="32">
        <f>0+L28+L32+L36+L40+L44+L48+L52</f>
      </c>
      <c s="32">
        <f>0+M28+M32+M36+M40+M44+M48+M52</f>
      </c>
    </row>
    <row r="28" spans="1:16" ht="12.75">
      <c r="A28" t="s">
        <v>52</v>
      </c>
      <c s="34" t="s">
        <v>77</v>
      </c>
      <c s="34" t="s">
        <v>78</v>
      </c>
      <c s="35" t="s">
        <v>5</v>
      </c>
      <c s="6" t="s">
        <v>79</v>
      </c>
      <c s="36" t="s">
        <v>80</v>
      </c>
      <c s="37">
        <v>10</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127.5">
      <c r="A31" t="s">
        <v>60</v>
      </c>
      <c r="E31" s="39" t="s">
        <v>81</v>
      </c>
    </row>
    <row r="32" spans="1:16" ht="12.75">
      <c r="A32" t="s">
        <v>52</v>
      </c>
      <c s="34" t="s">
        <v>82</v>
      </c>
      <c s="34" t="s">
        <v>83</v>
      </c>
      <c s="35" t="s">
        <v>5</v>
      </c>
      <c s="6" t="s">
        <v>84</v>
      </c>
      <c s="36" t="s">
        <v>85</v>
      </c>
      <c s="37">
        <v>1</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76.5">
      <c r="A35" t="s">
        <v>60</v>
      </c>
      <c r="E35" s="39" t="s">
        <v>86</v>
      </c>
    </row>
    <row r="36" spans="1:16" ht="12.75">
      <c r="A36" t="s">
        <v>52</v>
      </c>
      <c s="34" t="s">
        <v>87</v>
      </c>
      <c s="34" t="s">
        <v>88</v>
      </c>
      <c s="35" t="s">
        <v>5</v>
      </c>
      <c s="6" t="s">
        <v>89</v>
      </c>
      <c s="36" t="s">
        <v>85</v>
      </c>
      <c s="37">
        <v>1</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102">
      <c r="A39" t="s">
        <v>60</v>
      </c>
      <c r="E39" s="39" t="s">
        <v>90</v>
      </c>
    </row>
    <row r="40" spans="1:16" ht="12.75">
      <c r="A40" t="s">
        <v>52</v>
      </c>
      <c s="34" t="s">
        <v>91</v>
      </c>
      <c s="34" t="s">
        <v>92</v>
      </c>
      <c s="35" t="s">
        <v>5</v>
      </c>
      <c s="6" t="s">
        <v>93</v>
      </c>
      <c s="36" t="s">
        <v>94</v>
      </c>
      <c s="37">
        <v>1</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153">
      <c r="A43" t="s">
        <v>60</v>
      </c>
      <c r="E43" s="39" t="s">
        <v>95</v>
      </c>
    </row>
    <row r="44" spans="1:16" ht="12.75">
      <c r="A44" t="s">
        <v>52</v>
      </c>
      <c s="34" t="s">
        <v>96</v>
      </c>
      <c s="34" t="s">
        <v>97</v>
      </c>
      <c s="35" t="s">
        <v>5</v>
      </c>
      <c s="6" t="s">
        <v>98</v>
      </c>
      <c s="36" t="s">
        <v>80</v>
      </c>
      <c s="37">
        <v>5</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89.25">
      <c r="A47" t="s">
        <v>60</v>
      </c>
      <c r="E47" s="39" t="s">
        <v>99</v>
      </c>
    </row>
    <row r="48" spans="1:16" ht="12.75">
      <c r="A48" t="s">
        <v>52</v>
      </c>
      <c s="34" t="s">
        <v>100</v>
      </c>
      <c s="34" t="s">
        <v>101</v>
      </c>
      <c s="35" t="s">
        <v>5</v>
      </c>
      <c s="6" t="s">
        <v>102</v>
      </c>
      <c s="36" t="s">
        <v>80</v>
      </c>
      <c s="37">
        <v>2</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14.75">
      <c r="A51" t="s">
        <v>60</v>
      </c>
      <c r="E51" s="39" t="s">
        <v>103</v>
      </c>
    </row>
    <row r="52" spans="1:16" ht="12.75">
      <c r="A52" t="s">
        <v>52</v>
      </c>
      <c s="34" t="s">
        <v>104</v>
      </c>
      <c s="34" t="s">
        <v>105</v>
      </c>
      <c s="35" t="s">
        <v>5</v>
      </c>
      <c s="6" t="s">
        <v>106</v>
      </c>
      <c s="36" t="s">
        <v>80</v>
      </c>
      <c s="37">
        <v>2</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127.5">
      <c r="A55" t="s">
        <v>60</v>
      </c>
      <c r="E55" s="39" t="s">
        <v>107</v>
      </c>
    </row>
    <row r="56" spans="1:13" ht="12.75">
      <c r="A56" t="s">
        <v>49</v>
      </c>
      <c r="C56" s="31" t="s">
        <v>108</v>
      </c>
      <c r="E56" s="33" t="s">
        <v>109</v>
      </c>
      <c r="J56" s="32">
        <f>0</f>
      </c>
      <c s="32">
        <f>0</f>
      </c>
      <c s="32">
        <f>0+L57+L61+L65+L69+L73+L77+L81+L85+L89+L93+L97+L101+L105+L109+L113+L117+L121</f>
      </c>
      <c s="32">
        <f>0+M57+M61+M65+M69+M73+M77+M81+M85+M89+M93+M97+M101+M105+M109+M113+M117+M121</f>
      </c>
    </row>
    <row r="57" spans="1:16" ht="25.5">
      <c r="A57" t="s">
        <v>52</v>
      </c>
      <c s="34" t="s">
        <v>110</v>
      </c>
      <c s="34" t="s">
        <v>111</v>
      </c>
      <c s="35" t="s">
        <v>5</v>
      </c>
      <c s="6" t="s">
        <v>112</v>
      </c>
      <c s="36" t="s">
        <v>85</v>
      </c>
      <c s="37">
        <v>203</v>
      </c>
      <c s="36">
        <v>0</v>
      </c>
      <c s="36">
        <f>ROUND(G57*H57,6)</f>
      </c>
      <c r="L57" s="38">
        <v>0</v>
      </c>
      <c s="32">
        <f>ROUND(ROUND(L57,2)*ROUND(G57,3),2)</f>
      </c>
      <c s="36" t="s">
        <v>64</v>
      </c>
      <c>
        <f>(M57*21)/100</f>
      </c>
      <c t="s">
        <v>27</v>
      </c>
    </row>
    <row r="58" spans="1:5" ht="12.75">
      <c r="A58" s="35" t="s">
        <v>58</v>
      </c>
      <c r="E58" s="39" t="s">
        <v>5</v>
      </c>
    </row>
    <row r="59" spans="1:5" ht="12.75">
      <c r="A59" s="35" t="s">
        <v>59</v>
      </c>
      <c r="E59" s="40" t="s">
        <v>113</v>
      </c>
    </row>
    <row r="60" spans="1:5" ht="76.5">
      <c r="A60" t="s">
        <v>60</v>
      </c>
      <c r="E60" s="39" t="s">
        <v>114</v>
      </c>
    </row>
    <row r="61" spans="1:16" ht="12.75">
      <c r="A61" t="s">
        <v>52</v>
      </c>
      <c s="34" t="s">
        <v>115</v>
      </c>
      <c s="34" t="s">
        <v>116</v>
      </c>
      <c s="35" t="s">
        <v>5</v>
      </c>
      <c s="6" t="s">
        <v>117</v>
      </c>
      <c s="36" t="s">
        <v>85</v>
      </c>
      <c s="37">
        <v>4</v>
      </c>
      <c s="36">
        <v>0</v>
      </c>
      <c s="36">
        <f>ROUND(G61*H61,6)</f>
      </c>
      <c r="L61" s="38">
        <v>0</v>
      </c>
      <c s="32">
        <f>ROUND(ROUND(L61,2)*ROUND(G61,3),2)</f>
      </c>
      <c s="36" t="s">
        <v>64</v>
      </c>
      <c>
        <f>(M61*21)/100</f>
      </c>
      <c t="s">
        <v>27</v>
      </c>
    </row>
    <row r="62" spans="1:5" ht="12.75">
      <c r="A62" s="35" t="s">
        <v>58</v>
      </c>
      <c r="E62" s="39" t="s">
        <v>5</v>
      </c>
    </row>
    <row r="63" spans="1:5" ht="12.75">
      <c r="A63" s="35" t="s">
        <v>59</v>
      </c>
      <c r="E63" s="40" t="s">
        <v>65</v>
      </c>
    </row>
    <row r="64" spans="1:5" ht="102">
      <c r="A64" t="s">
        <v>60</v>
      </c>
      <c r="E64" s="39" t="s">
        <v>118</v>
      </c>
    </row>
    <row r="65" spans="1:16" ht="12.75">
      <c r="A65" t="s">
        <v>52</v>
      </c>
      <c s="34" t="s">
        <v>75</v>
      </c>
      <c s="34" t="s">
        <v>119</v>
      </c>
      <c s="35" t="s">
        <v>5</v>
      </c>
      <c s="6" t="s">
        <v>120</v>
      </c>
      <c s="36" t="s">
        <v>85</v>
      </c>
      <c s="37">
        <v>4</v>
      </c>
      <c s="36">
        <v>0</v>
      </c>
      <c s="36">
        <f>ROUND(G65*H65,6)</f>
      </c>
      <c r="L65" s="38">
        <v>0</v>
      </c>
      <c s="32">
        <f>ROUND(ROUND(L65,2)*ROUND(G65,3),2)</f>
      </c>
      <c s="36" t="s">
        <v>64</v>
      </c>
      <c>
        <f>(M65*21)/100</f>
      </c>
      <c t="s">
        <v>27</v>
      </c>
    </row>
    <row r="66" spans="1:5" ht="12.75">
      <c r="A66" s="35" t="s">
        <v>58</v>
      </c>
      <c r="E66" s="39" t="s">
        <v>5</v>
      </c>
    </row>
    <row r="67" spans="1:5" ht="12.75">
      <c r="A67" s="35" t="s">
        <v>59</v>
      </c>
      <c r="E67" s="40" t="s">
        <v>65</v>
      </c>
    </row>
    <row r="68" spans="1:5" ht="102">
      <c r="A68" t="s">
        <v>60</v>
      </c>
      <c r="E68" s="39" t="s">
        <v>121</v>
      </c>
    </row>
    <row r="69" spans="1:16" ht="12.75">
      <c r="A69" t="s">
        <v>52</v>
      </c>
      <c s="34" t="s">
        <v>122</v>
      </c>
      <c s="34" t="s">
        <v>123</v>
      </c>
      <c s="35" t="s">
        <v>5</v>
      </c>
      <c s="6" t="s">
        <v>124</v>
      </c>
      <c s="36" t="s">
        <v>80</v>
      </c>
      <c s="37">
        <v>196</v>
      </c>
      <c s="36">
        <v>0</v>
      </c>
      <c s="36">
        <f>ROUND(G69*H69,6)</f>
      </c>
      <c r="L69" s="38">
        <v>0</v>
      </c>
      <c s="32">
        <f>ROUND(ROUND(L69,2)*ROUND(G69,3),2)</f>
      </c>
      <c s="36" t="s">
        <v>64</v>
      </c>
      <c>
        <f>(M69*21)/100</f>
      </c>
      <c t="s">
        <v>27</v>
      </c>
    </row>
    <row r="70" spans="1:5" ht="12.75">
      <c r="A70" s="35" t="s">
        <v>58</v>
      </c>
      <c r="E70" s="39" t="s">
        <v>5</v>
      </c>
    </row>
    <row r="71" spans="1:5" ht="12.75">
      <c r="A71" s="35" t="s">
        <v>59</v>
      </c>
      <c r="E71" s="40" t="s">
        <v>65</v>
      </c>
    </row>
    <row r="72" spans="1:5" ht="102">
      <c r="A72" t="s">
        <v>60</v>
      </c>
      <c r="E72" s="39" t="s">
        <v>125</v>
      </c>
    </row>
    <row r="73" spans="1:16" ht="12.75">
      <c r="A73" t="s">
        <v>52</v>
      </c>
      <c s="34" t="s">
        <v>126</v>
      </c>
      <c s="34" t="s">
        <v>127</v>
      </c>
      <c s="35" t="s">
        <v>5</v>
      </c>
      <c s="6" t="s">
        <v>128</v>
      </c>
      <c s="36" t="s">
        <v>80</v>
      </c>
      <c s="37">
        <v>403</v>
      </c>
      <c s="36">
        <v>0</v>
      </c>
      <c s="36">
        <f>ROUND(G73*H73,6)</f>
      </c>
      <c r="L73" s="38">
        <v>0</v>
      </c>
      <c s="32">
        <f>ROUND(ROUND(L73,2)*ROUND(G73,3),2)</f>
      </c>
      <c s="36" t="s">
        <v>64</v>
      </c>
      <c>
        <f>(M73*21)/100</f>
      </c>
      <c t="s">
        <v>27</v>
      </c>
    </row>
    <row r="74" spans="1:5" ht="12.75">
      <c r="A74" s="35" t="s">
        <v>58</v>
      </c>
      <c r="E74" s="39" t="s">
        <v>5</v>
      </c>
    </row>
    <row r="75" spans="1:5" ht="12.75">
      <c r="A75" s="35" t="s">
        <v>59</v>
      </c>
      <c r="E75" s="40" t="s">
        <v>65</v>
      </c>
    </row>
    <row r="76" spans="1:5" ht="102">
      <c r="A76" t="s">
        <v>60</v>
      </c>
      <c r="E76" s="39" t="s">
        <v>129</v>
      </c>
    </row>
    <row r="77" spans="1:16" ht="12.75">
      <c r="A77" t="s">
        <v>52</v>
      </c>
      <c s="34" t="s">
        <v>130</v>
      </c>
      <c s="34" t="s">
        <v>131</v>
      </c>
      <c s="35" t="s">
        <v>5</v>
      </c>
      <c s="6" t="s">
        <v>132</v>
      </c>
      <c s="36" t="s">
        <v>80</v>
      </c>
      <c s="37">
        <v>261</v>
      </c>
      <c s="36">
        <v>0</v>
      </c>
      <c s="36">
        <f>ROUND(G77*H77,6)</f>
      </c>
      <c r="L77" s="38">
        <v>0</v>
      </c>
      <c s="32">
        <f>ROUND(ROUND(L77,2)*ROUND(G77,3),2)</f>
      </c>
      <c s="36" t="s">
        <v>64</v>
      </c>
      <c>
        <f>(M77*21)/100</f>
      </c>
      <c t="s">
        <v>27</v>
      </c>
    </row>
    <row r="78" spans="1:5" ht="12.75">
      <c r="A78" s="35" t="s">
        <v>58</v>
      </c>
      <c r="E78" s="39" t="s">
        <v>5</v>
      </c>
    </row>
    <row r="79" spans="1:5" ht="12.75">
      <c r="A79" s="35" t="s">
        <v>59</v>
      </c>
      <c r="E79" s="40" t="s">
        <v>65</v>
      </c>
    </row>
    <row r="80" spans="1:5" ht="76.5">
      <c r="A80" t="s">
        <v>60</v>
      </c>
      <c r="E80" s="39" t="s">
        <v>133</v>
      </c>
    </row>
    <row r="81" spans="1:16" ht="12.75">
      <c r="A81" t="s">
        <v>52</v>
      </c>
      <c s="34" t="s">
        <v>134</v>
      </c>
      <c s="34" t="s">
        <v>135</v>
      </c>
      <c s="35" t="s">
        <v>5</v>
      </c>
      <c s="6" t="s">
        <v>136</v>
      </c>
      <c s="36" t="s">
        <v>80</v>
      </c>
      <c s="37">
        <v>326</v>
      </c>
      <c s="36">
        <v>0</v>
      </c>
      <c s="36">
        <f>ROUND(G81*H81,6)</f>
      </c>
      <c r="L81" s="38">
        <v>0</v>
      </c>
      <c s="32">
        <f>ROUND(ROUND(L81,2)*ROUND(G81,3),2)</f>
      </c>
      <c s="36" t="s">
        <v>64</v>
      </c>
      <c>
        <f>(M81*21)/100</f>
      </c>
      <c t="s">
        <v>27</v>
      </c>
    </row>
    <row r="82" spans="1:5" ht="12.75">
      <c r="A82" s="35" t="s">
        <v>58</v>
      </c>
      <c r="E82" s="39" t="s">
        <v>5</v>
      </c>
    </row>
    <row r="83" spans="1:5" ht="12.75">
      <c r="A83" s="35" t="s">
        <v>59</v>
      </c>
      <c r="E83" s="40" t="s">
        <v>65</v>
      </c>
    </row>
    <row r="84" spans="1:5" ht="38.25">
      <c r="A84" t="s">
        <v>60</v>
      </c>
      <c r="E84" s="39" t="s">
        <v>137</v>
      </c>
    </row>
    <row r="85" spans="1:16" ht="25.5">
      <c r="A85" t="s">
        <v>52</v>
      </c>
      <c s="34" t="s">
        <v>138</v>
      </c>
      <c s="34" t="s">
        <v>139</v>
      </c>
      <c s="35" t="s">
        <v>5</v>
      </c>
      <c s="6" t="s">
        <v>140</v>
      </c>
      <c s="36" t="s">
        <v>85</v>
      </c>
      <c s="37">
        <v>72</v>
      </c>
      <c s="36">
        <v>0</v>
      </c>
      <c s="36">
        <f>ROUND(G85*H85,6)</f>
      </c>
      <c r="L85" s="38">
        <v>0</v>
      </c>
      <c s="32">
        <f>ROUND(ROUND(L85,2)*ROUND(G85,3),2)</f>
      </c>
      <c s="36" t="s">
        <v>64</v>
      </c>
      <c>
        <f>(M85*21)/100</f>
      </c>
      <c t="s">
        <v>27</v>
      </c>
    </row>
    <row r="86" spans="1:5" ht="12.75">
      <c r="A86" s="35" t="s">
        <v>58</v>
      </c>
      <c r="E86" s="39" t="s">
        <v>5</v>
      </c>
    </row>
    <row r="87" spans="1:5" ht="12.75">
      <c r="A87" s="35" t="s">
        <v>59</v>
      </c>
      <c r="E87" s="40" t="s">
        <v>141</v>
      </c>
    </row>
    <row r="88" spans="1:5" ht="38.25">
      <c r="A88" t="s">
        <v>60</v>
      </c>
      <c r="E88" s="39" t="s">
        <v>142</v>
      </c>
    </row>
    <row r="89" spans="1:16" ht="25.5">
      <c r="A89" t="s">
        <v>52</v>
      </c>
      <c s="34" t="s">
        <v>143</v>
      </c>
      <c s="34" t="s">
        <v>144</v>
      </c>
      <c s="35" t="s">
        <v>5</v>
      </c>
      <c s="6" t="s">
        <v>145</v>
      </c>
      <c s="36" t="s">
        <v>85</v>
      </c>
      <c s="37">
        <v>40</v>
      </c>
      <c s="36">
        <v>0</v>
      </c>
      <c s="36">
        <f>ROUND(G89*H89,6)</f>
      </c>
      <c r="L89" s="38">
        <v>0</v>
      </c>
      <c s="32">
        <f>ROUND(ROUND(L89,2)*ROUND(G89,3),2)</f>
      </c>
      <c s="36" t="s">
        <v>64</v>
      </c>
      <c>
        <f>(M89*21)/100</f>
      </c>
      <c t="s">
        <v>27</v>
      </c>
    </row>
    <row r="90" spans="1:5" ht="12.75">
      <c r="A90" s="35" t="s">
        <v>58</v>
      </c>
      <c r="E90" s="39" t="s">
        <v>5</v>
      </c>
    </row>
    <row r="91" spans="1:5" ht="12.75">
      <c r="A91" s="35" t="s">
        <v>59</v>
      </c>
      <c r="E91" s="40" t="s">
        <v>65</v>
      </c>
    </row>
    <row r="92" spans="1:5" ht="38.25">
      <c r="A92" t="s">
        <v>60</v>
      </c>
      <c r="E92" s="39" t="s">
        <v>146</v>
      </c>
    </row>
    <row r="93" spans="1:16" ht="12.75">
      <c r="A93" t="s">
        <v>52</v>
      </c>
      <c s="34" t="s">
        <v>147</v>
      </c>
      <c s="34" t="s">
        <v>148</v>
      </c>
      <c s="35" t="s">
        <v>5</v>
      </c>
      <c s="6" t="s">
        <v>149</v>
      </c>
      <c s="36" t="s">
        <v>85</v>
      </c>
      <c s="37">
        <v>55</v>
      </c>
      <c s="36">
        <v>0</v>
      </c>
      <c s="36">
        <f>ROUND(G93*H93,6)</f>
      </c>
      <c r="L93" s="38">
        <v>0</v>
      </c>
      <c s="32">
        <f>ROUND(ROUND(L93,2)*ROUND(G93,3),2)</f>
      </c>
      <c s="36" t="s">
        <v>64</v>
      </c>
      <c>
        <f>(M93*21)/100</f>
      </c>
      <c t="s">
        <v>27</v>
      </c>
    </row>
    <row r="94" spans="1:5" ht="12.75">
      <c r="A94" s="35" t="s">
        <v>58</v>
      </c>
      <c r="E94" s="39" t="s">
        <v>5</v>
      </c>
    </row>
    <row r="95" spans="1:5" ht="12.75">
      <c r="A95" s="35" t="s">
        <v>59</v>
      </c>
      <c r="E95" s="40" t="s">
        <v>65</v>
      </c>
    </row>
    <row r="96" spans="1:5" ht="51">
      <c r="A96" t="s">
        <v>60</v>
      </c>
      <c r="E96" s="39" t="s">
        <v>150</v>
      </c>
    </row>
    <row r="97" spans="1:16" ht="25.5">
      <c r="A97" t="s">
        <v>52</v>
      </c>
      <c s="34" t="s">
        <v>151</v>
      </c>
      <c s="34" t="s">
        <v>152</v>
      </c>
      <c s="35" t="s">
        <v>5</v>
      </c>
      <c s="6" t="s">
        <v>153</v>
      </c>
      <c s="36" t="s">
        <v>85</v>
      </c>
      <c s="37">
        <v>9</v>
      </c>
      <c s="36">
        <v>0</v>
      </c>
      <c s="36">
        <f>ROUND(G97*H97,6)</f>
      </c>
      <c r="L97" s="38">
        <v>0</v>
      </c>
      <c s="32">
        <f>ROUND(ROUND(L97,2)*ROUND(G97,3),2)</f>
      </c>
      <c s="36" t="s">
        <v>64</v>
      </c>
      <c>
        <f>(M97*21)/100</f>
      </c>
      <c t="s">
        <v>27</v>
      </c>
    </row>
    <row r="98" spans="1:5" ht="12.75">
      <c r="A98" s="35" t="s">
        <v>58</v>
      </c>
      <c r="E98" s="39" t="s">
        <v>5</v>
      </c>
    </row>
    <row r="99" spans="1:5" ht="12.75">
      <c r="A99" s="35" t="s">
        <v>59</v>
      </c>
      <c r="E99" s="40" t="s">
        <v>65</v>
      </c>
    </row>
    <row r="100" spans="1:5" ht="51">
      <c r="A100" t="s">
        <v>60</v>
      </c>
      <c r="E100" s="39" t="s">
        <v>154</v>
      </c>
    </row>
    <row r="101" spans="1:16" ht="12.75">
      <c r="A101" t="s">
        <v>52</v>
      </c>
      <c s="34" t="s">
        <v>155</v>
      </c>
      <c s="34" t="s">
        <v>156</v>
      </c>
      <c s="35" t="s">
        <v>5</v>
      </c>
      <c s="6" t="s">
        <v>157</v>
      </c>
      <c s="36" t="s">
        <v>80</v>
      </c>
      <c s="37">
        <v>860</v>
      </c>
      <c s="36">
        <v>0</v>
      </c>
      <c s="36">
        <f>ROUND(G101*H101,6)</f>
      </c>
      <c r="L101" s="38">
        <v>0</v>
      </c>
      <c s="32">
        <f>ROUND(ROUND(L101,2)*ROUND(G101,3),2)</f>
      </c>
      <c s="36" t="s">
        <v>64</v>
      </c>
      <c>
        <f>(M101*21)/100</f>
      </c>
      <c t="s">
        <v>27</v>
      </c>
    </row>
    <row r="102" spans="1:5" ht="12.75">
      <c r="A102" s="35" t="s">
        <v>58</v>
      </c>
      <c r="E102" s="39" t="s">
        <v>5</v>
      </c>
    </row>
    <row r="103" spans="1:5" ht="12.75">
      <c r="A103" s="35" t="s">
        <v>59</v>
      </c>
      <c r="E103" s="40" t="s">
        <v>65</v>
      </c>
    </row>
    <row r="104" spans="1:5" ht="63.75">
      <c r="A104" t="s">
        <v>60</v>
      </c>
      <c r="E104" s="39" t="s">
        <v>158</v>
      </c>
    </row>
    <row r="105" spans="1:16" ht="12.75">
      <c r="A105" t="s">
        <v>52</v>
      </c>
      <c s="34" t="s">
        <v>159</v>
      </c>
      <c s="34" t="s">
        <v>160</v>
      </c>
      <c s="35" t="s">
        <v>5</v>
      </c>
      <c s="6" t="s">
        <v>161</v>
      </c>
      <c s="36" t="s">
        <v>85</v>
      </c>
      <c s="37">
        <v>6</v>
      </c>
      <c s="36">
        <v>0</v>
      </c>
      <c s="36">
        <f>ROUND(G105*H105,6)</f>
      </c>
      <c r="L105" s="38">
        <v>0</v>
      </c>
      <c s="32">
        <f>ROUND(ROUND(L105,2)*ROUND(G105,3),2)</f>
      </c>
      <c s="36" t="s">
        <v>64</v>
      </c>
      <c>
        <f>(M105*21)/100</f>
      </c>
      <c t="s">
        <v>27</v>
      </c>
    </row>
    <row r="106" spans="1:5" ht="12.75">
      <c r="A106" s="35" t="s">
        <v>58</v>
      </c>
      <c r="E106" s="39" t="s">
        <v>5</v>
      </c>
    </row>
    <row r="107" spans="1:5" ht="12.75">
      <c r="A107" s="35" t="s">
        <v>59</v>
      </c>
      <c r="E107" s="40" t="s">
        <v>113</v>
      </c>
    </row>
    <row r="108" spans="1:5" ht="51">
      <c r="A108" t="s">
        <v>60</v>
      </c>
      <c r="E108" s="39" t="s">
        <v>162</v>
      </c>
    </row>
    <row r="109" spans="1:16" ht="12.75">
      <c r="A109" t="s">
        <v>52</v>
      </c>
      <c s="34" t="s">
        <v>163</v>
      </c>
      <c s="34" t="s">
        <v>164</v>
      </c>
      <c s="35" t="s">
        <v>5</v>
      </c>
      <c s="6" t="s">
        <v>165</v>
      </c>
      <c s="36" t="s">
        <v>85</v>
      </c>
      <c s="37">
        <v>6</v>
      </c>
      <c s="36">
        <v>0</v>
      </c>
      <c s="36">
        <f>ROUND(G109*H109,6)</f>
      </c>
      <c r="L109" s="38">
        <v>0</v>
      </c>
      <c s="32">
        <f>ROUND(ROUND(L109,2)*ROUND(G109,3),2)</f>
      </c>
      <c s="36" t="s">
        <v>64</v>
      </c>
      <c>
        <f>(M109*21)/100</f>
      </c>
      <c t="s">
        <v>27</v>
      </c>
    </row>
    <row r="110" spans="1:5" ht="12.75">
      <c r="A110" s="35" t="s">
        <v>58</v>
      </c>
      <c r="E110" s="39" t="s">
        <v>5</v>
      </c>
    </row>
    <row r="111" spans="1:5" ht="12.75">
      <c r="A111" s="35" t="s">
        <v>59</v>
      </c>
      <c r="E111" s="40" t="s">
        <v>65</v>
      </c>
    </row>
    <row r="112" spans="1:5" ht="89.25">
      <c r="A112" t="s">
        <v>60</v>
      </c>
      <c r="E112" s="39" t="s">
        <v>166</v>
      </c>
    </row>
    <row r="113" spans="1:16" ht="12.75">
      <c r="A113" t="s">
        <v>52</v>
      </c>
      <c s="34" t="s">
        <v>167</v>
      </c>
      <c s="34" t="s">
        <v>168</v>
      </c>
      <c s="35" t="s">
        <v>5</v>
      </c>
      <c s="6" t="s">
        <v>169</v>
      </c>
      <c s="36" t="s">
        <v>85</v>
      </c>
      <c s="37">
        <v>6</v>
      </c>
      <c s="36">
        <v>0</v>
      </c>
      <c s="36">
        <f>ROUND(G113*H113,6)</f>
      </c>
      <c r="L113" s="38">
        <v>0</v>
      </c>
      <c s="32">
        <f>ROUND(ROUND(L113,2)*ROUND(G113,3),2)</f>
      </c>
      <c s="36" t="s">
        <v>64</v>
      </c>
      <c>
        <f>(M113*21)/100</f>
      </c>
      <c t="s">
        <v>27</v>
      </c>
    </row>
    <row r="114" spans="1:5" ht="12.75">
      <c r="A114" s="35" t="s">
        <v>58</v>
      </c>
      <c r="E114" s="39" t="s">
        <v>5</v>
      </c>
    </row>
    <row r="115" spans="1:5" ht="12.75">
      <c r="A115" s="35" t="s">
        <v>59</v>
      </c>
      <c r="E115" s="40" t="s">
        <v>65</v>
      </c>
    </row>
    <row r="116" spans="1:5" ht="76.5">
      <c r="A116" t="s">
        <v>60</v>
      </c>
      <c r="E116" s="39" t="s">
        <v>170</v>
      </c>
    </row>
    <row r="117" spans="1:16" ht="25.5">
      <c r="A117" t="s">
        <v>52</v>
      </c>
      <c s="34" t="s">
        <v>171</v>
      </c>
      <c s="34" t="s">
        <v>172</v>
      </c>
      <c s="35" t="s">
        <v>5</v>
      </c>
      <c s="6" t="s">
        <v>173</v>
      </c>
      <c s="36" t="s">
        <v>85</v>
      </c>
      <c s="37">
        <v>1</v>
      </c>
      <c s="36">
        <v>0</v>
      </c>
      <c s="36">
        <f>ROUND(G117*H117,6)</f>
      </c>
      <c r="L117" s="38">
        <v>0</v>
      </c>
      <c s="32">
        <f>ROUND(ROUND(L117,2)*ROUND(G117,3),2)</f>
      </c>
      <c s="36" t="s">
        <v>64</v>
      </c>
      <c>
        <f>(M117*21)/100</f>
      </c>
      <c t="s">
        <v>27</v>
      </c>
    </row>
    <row r="118" spans="1:5" ht="12.75">
      <c r="A118" s="35" t="s">
        <v>58</v>
      </c>
      <c r="E118" s="39" t="s">
        <v>5</v>
      </c>
    </row>
    <row r="119" spans="1:5" ht="12.75">
      <c r="A119" s="35" t="s">
        <v>59</v>
      </c>
      <c r="E119" s="40" t="s">
        <v>65</v>
      </c>
    </row>
    <row r="120" spans="1:5" ht="127.5">
      <c r="A120" t="s">
        <v>60</v>
      </c>
      <c r="E120" s="39" t="s">
        <v>174</v>
      </c>
    </row>
    <row r="121" spans="1:16" ht="12.75">
      <c r="A121" t="s">
        <v>52</v>
      </c>
      <c s="34" t="s">
        <v>175</v>
      </c>
      <c s="34" t="s">
        <v>176</v>
      </c>
      <c s="35" t="s">
        <v>5</v>
      </c>
      <c s="6" t="s">
        <v>177</v>
      </c>
      <c s="36" t="s">
        <v>85</v>
      </c>
      <c s="37">
        <v>1</v>
      </c>
      <c s="36">
        <v>0</v>
      </c>
      <c s="36">
        <f>ROUND(G121*H121,6)</f>
      </c>
      <c r="L121" s="38">
        <v>0</v>
      </c>
      <c s="32">
        <f>ROUND(ROUND(L121,2)*ROUND(G121,3),2)</f>
      </c>
      <c s="36" t="s">
        <v>64</v>
      </c>
      <c>
        <f>(M121*21)/100</f>
      </c>
      <c t="s">
        <v>27</v>
      </c>
    </row>
    <row r="122" spans="1:5" ht="12.75">
      <c r="A122" s="35" t="s">
        <v>58</v>
      </c>
      <c r="E122" s="39" t="s">
        <v>5</v>
      </c>
    </row>
    <row r="123" spans="1:5" ht="12.75">
      <c r="A123" s="35" t="s">
        <v>59</v>
      </c>
      <c r="E123" s="40" t="s">
        <v>65</v>
      </c>
    </row>
    <row r="124" spans="1:5" ht="127.5">
      <c r="A124" t="s">
        <v>60</v>
      </c>
      <c r="E124" s="39" t="s">
        <v>178</v>
      </c>
    </row>
    <row r="125" spans="1:13" ht="12.75">
      <c r="A125" t="s">
        <v>49</v>
      </c>
      <c r="C125" s="31" t="s">
        <v>179</v>
      </c>
      <c r="E125" s="33" t="s">
        <v>180</v>
      </c>
      <c r="J125" s="32">
        <f>0</f>
      </c>
      <c s="32">
        <f>0</f>
      </c>
      <c s="32">
        <f>0+L126+L130+L134+L138+L142+L146+L150+L154+L158+L162+L166+L170+L174+L178+L182+L186+L190+L194+L198+L202+L206+L210+L214+L218+L222+L226+L230+L234+L238+L242+L246+L250+L254+L258+L262+L266+L270+L274+L278+L282+L286+L290+L294+L298+L302+L306+L310</f>
      </c>
      <c s="32">
        <f>0+M126+M130+M134+M138+M142+M146+M150+M154+M158+M162+M166+M170+M174+M178+M182+M186+M190+M194+M198+M202+M206+M210+M214+M218+M222+M226+M230+M234+M238+M242+M246+M250+M254+M258+M262+M266+M270+M274+M278+M282+M286+M290+M294+M298+M302+M306+M310</f>
      </c>
    </row>
    <row r="126" spans="1:16" ht="12.75">
      <c r="A126" t="s">
        <v>52</v>
      </c>
      <c s="34" t="s">
        <v>181</v>
      </c>
      <c s="34" t="s">
        <v>182</v>
      </c>
      <c s="35" t="s">
        <v>5</v>
      </c>
      <c s="6" t="s">
        <v>183</v>
      </c>
      <c s="36" t="s">
        <v>184</v>
      </c>
      <c s="37">
        <v>2.42</v>
      </c>
      <c s="36">
        <v>0</v>
      </c>
      <c s="36">
        <f>ROUND(G126*H126,6)</f>
      </c>
      <c r="L126" s="38">
        <v>0</v>
      </c>
      <c s="32">
        <f>ROUND(ROUND(L126,2)*ROUND(G126,3),2)</f>
      </c>
      <c s="36" t="s">
        <v>64</v>
      </c>
      <c>
        <f>(M126*21)/100</f>
      </c>
      <c t="s">
        <v>27</v>
      </c>
    </row>
    <row r="127" spans="1:5" ht="12.75">
      <c r="A127" s="35" t="s">
        <v>58</v>
      </c>
      <c r="E127" s="39" t="s">
        <v>5</v>
      </c>
    </row>
    <row r="128" spans="1:5" ht="12.75">
      <c r="A128" s="35" t="s">
        <v>59</v>
      </c>
      <c r="E128" s="40" t="s">
        <v>113</v>
      </c>
    </row>
    <row r="129" spans="1:5" ht="38.25">
      <c r="A129" t="s">
        <v>60</v>
      </c>
      <c r="E129" s="39" t="s">
        <v>185</v>
      </c>
    </row>
    <row r="130" spans="1:16" ht="12.75">
      <c r="A130" t="s">
        <v>52</v>
      </c>
      <c s="34" t="s">
        <v>186</v>
      </c>
      <c s="34" t="s">
        <v>187</v>
      </c>
      <c s="35" t="s">
        <v>5</v>
      </c>
      <c s="6" t="s">
        <v>188</v>
      </c>
      <c s="36" t="s">
        <v>184</v>
      </c>
      <c s="37">
        <v>13.8</v>
      </c>
      <c s="36">
        <v>0</v>
      </c>
      <c s="36">
        <f>ROUND(G130*H130,6)</f>
      </c>
      <c r="L130" s="38">
        <v>0</v>
      </c>
      <c s="32">
        <f>ROUND(ROUND(L130,2)*ROUND(G130,3),2)</f>
      </c>
      <c s="36" t="s">
        <v>64</v>
      </c>
      <c>
        <f>(M130*21)/100</f>
      </c>
      <c t="s">
        <v>27</v>
      </c>
    </row>
    <row r="131" spans="1:5" ht="12.75">
      <c r="A131" s="35" t="s">
        <v>58</v>
      </c>
      <c r="E131" s="39" t="s">
        <v>5</v>
      </c>
    </row>
    <row r="132" spans="1:5" ht="12.75">
      <c r="A132" s="35" t="s">
        <v>59</v>
      </c>
      <c r="E132" s="40" t="s">
        <v>113</v>
      </c>
    </row>
    <row r="133" spans="1:5" ht="38.25">
      <c r="A133" t="s">
        <v>60</v>
      </c>
      <c r="E133" s="39" t="s">
        <v>185</v>
      </c>
    </row>
    <row r="134" spans="1:16" ht="12.75">
      <c r="A134" t="s">
        <v>52</v>
      </c>
      <c s="34" t="s">
        <v>189</v>
      </c>
      <c s="34" t="s">
        <v>190</v>
      </c>
      <c s="35" t="s">
        <v>5</v>
      </c>
      <c s="6" t="s">
        <v>191</v>
      </c>
      <c s="36" t="s">
        <v>184</v>
      </c>
      <c s="37">
        <v>2.42</v>
      </c>
      <c s="36">
        <v>0</v>
      </c>
      <c s="36">
        <f>ROUND(G134*H134,6)</f>
      </c>
      <c r="L134" s="38">
        <v>0</v>
      </c>
      <c s="32">
        <f>ROUND(ROUND(L134,2)*ROUND(G134,3),2)</f>
      </c>
      <c s="36" t="s">
        <v>64</v>
      </c>
      <c>
        <f>(M134*21)/100</f>
      </c>
      <c t="s">
        <v>27</v>
      </c>
    </row>
    <row r="135" spans="1:5" ht="12.75">
      <c r="A135" s="35" t="s">
        <v>58</v>
      </c>
      <c r="E135" s="39" t="s">
        <v>5</v>
      </c>
    </row>
    <row r="136" spans="1:5" ht="12.75">
      <c r="A136" s="35" t="s">
        <v>59</v>
      </c>
      <c r="E136" s="40" t="s">
        <v>113</v>
      </c>
    </row>
    <row r="137" spans="1:5" ht="127.5">
      <c r="A137" t="s">
        <v>60</v>
      </c>
      <c r="E137" s="39" t="s">
        <v>192</v>
      </c>
    </row>
    <row r="138" spans="1:16" ht="12.75">
      <c r="A138" t="s">
        <v>52</v>
      </c>
      <c s="34" t="s">
        <v>193</v>
      </c>
      <c s="34" t="s">
        <v>194</v>
      </c>
      <c s="35" t="s">
        <v>5</v>
      </c>
      <c s="6" t="s">
        <v>195</v>
      </c>
      <c s="36" t="s">
        <v>184</v>
      </c>
      <c s="37">
        <v>13.8</v>
      </c>
      <c s="36">
        <v>0</v>
      </c>
      <c s="36">
        <f>ROUND(G138*H138,6)</f>
      </c>
      <c r="L138" s="38">
        <v>0</v>
      </c>
      <c s="32">
        <f>ROUND(ROUND(L138,2)*ROUND(G138,3),2)</f>
      </c>
      <c s="36" t="s">
        <v>64</v>
      </c>
      <c>
        <f>(M138*21)/100</f>
      </c>
      <c t="s">
        <v>27</v>
      </c>
    </row>
    <row r="139" spans="1:5" ht="12.75">
      <c r="A139" s="35" t="s">
        <v>58</v>
      </c>
      <c r="E139" s="39" t="s">
        <v>5</v>
      </c>
    </row>
    <row r="140" spans="1:5" ht="12.75">
      <c r="A140" s="35" t="s">
        <v>59</v>
      </c>
      <c r="E140" s="40" t="s">
        <v>113</v>
      </c>
    </row>
    <row r="141" spans="1:5" ht="127.5">
      <c r="A141" t="s">
        <v>60</v>
      </c>
      <c r="E141" s="39" t="s">
        <v>192</v>
      </c>
    </row>
    <row r="142" spans="1:16" ht="25.5">
      <c r="A142" t="s">
        <v>52</v>
      </c>
      <c s="34" t="s">
        <v>196</v>
      </c>
      <c s="34" t="s">
        <v>197</v>
      </c>
      <c s="35" t="s">
        <v>5</v>
      </c>
      <c s="6" t="s">
        <v>198</v>
      </c>
      <c s="36" t="s">
        <v>85</v>
      </c>
      <c s="37">
        <v>4</v>
      </c>
      <c s="36">
        <v>0</v>
      </c>
      <c s="36">
        <f>ROUND(G142*H142,6)</f>
      </c>
      <c r="L142" s="38">
        <v>0</v>
      </c>
      <c s="32">
        <f>ROUND(ROUND(L142,2)*ROUND(G142,3),2)</f>
      </c>
      <c s="36" t="s">
        <v>64</v>
      </c>
      <c>
        <f>(M142*21)/100</f>
      </c>
      <c t="s">
        <v>27</v>
      </c>
    </row>
    <row r="143" spans="1:5" ht="12.75">
      <c r="A143" s="35" t="s">
        <v>58</v>
      </c>
      <c r="E143" s="39" t="s">
        <v>5</v>
      </c>
    </row>
    <row r="144" spans="1:5" ht="12.75">
      <c r="A144" s="35" t="s">
        <v>59</v>
      </c>
      <c r="E144" s="40" t="s">
        <v>113</v>
      </c>
    </row>
    <row r="145" spans="1:5" ht="63.75">
      <c r="A145" t="s">
        <v>60</v>
      </c>
      <c r="E145" s="39" t="s">
        <v>199</v>
      </c>
    </row>
    <row r="146" spans="1:16" ht="25.5">
      <c r="A146" t="s">
        <v>52</v>
      </c>
      <c s="34" t="s">
        <v>200</v>
      </c>
      <c s="34" t="s">
        <v>201</v>
      </c>
      <c s="35" t="s">
        <v>5</v>
      </c>
      <c s="6" t="s">
        <v>202</v>
      </c>
      <c s="36" t="s">
        <v>85</v>
      </c>
      <c s="37">
        <v>2</v>
      </c>
      <c s="36">
        <v>0</v>
      </c>
      <c s="36">
        <f>ROUND(G146*H146,6)</f>
      </c>
      <c r="L146" s="38">
        <v>0</v>
      </c>
      <c s="32">
        <f>ROUND(ROUND(L146,2)*ROUND(G146,3),2)</f>
      </c>
      <c s="36" t="s">
        <v>64</v>
      </c>
      <c>
        <f>(M146*21)/100</f>
      </c>
      <c t="s">
        <v>27</v>
      </c>
    </row>
    <row r="147" spans="1:5" ht="12.75">
      <c r="A147" s="35" t="s">
        <v>58</v>
      </c>
      <c r="E147" s="39" t="s">
        <v>5</v>
      </c>
    </row>
    <row r="148" spans="1:5" ht="12.75">
      <c r="A148" s="35" t="s">
        <v>59</v>
      </c>
      <c r="E148" s="40" t="s">
        <v>113</v>
      </c>
    </row>
    <row r="149" spans="1:5" ht="63.75">
      <c r="A149" t="s">
        <v>60</v>
      </c>
      <c r="E149" s="39" t="s">
        <v>199</v>
      </c>
    </row>
    <row r="150" spans="1:16" ht="25.5">
      <c r="A150" t="s">
        <v>52</v>
      </c>
      <c s="34" t="s">
        <v>203</v>
      </c>
      <c s="34" t="s">
        <v>204</v>
      </c>
      <c s="35" t="s">
        <v>5</v>
      </c>
      <c s="6" t="s">
        <v>205</v>
      </c>
      <c s="36" t="s">
        <v>85</v>
      </c>
      <c s="37">
        <v>2</v>
      </c>
      <c s="36">
        <v>0</v>
      </c>
      <c s="36">
        <f>ROUND(G150*H150,6)</f>
      </c>
      <c r="L150" s="38">
        <v>0</v>
      </c>
      <c s="32">
        <f>ROUND(ROUND(L150,2)*ROUND(G150,3),2)</f>
      </c>
      <c s="36" t="s">
        <v>64</v>
      </c>
      <c>
        <f>(M150*21)/100</f>
      </c>
      <c t="s">
        <v>27</v>
      </c>
    </row>
    <row r="151" spans="1:5" ht="12.75">
      <c r="A151" s="35" t="s">
        <v>58</v>
      </c>
      <c r="E151" s="39" t="s">
        <v>5</v>
      </c>
    </row>
    <row r="152" spans="1:5" ht="12.75">
      <c r="A152" s="35" t="s">
        <v>59</v>
      </c>
      <c r="E152" s="40" t="s">
        <v>113</v>
      </c>
    </row>
    <row r="153" spans="1:5" ht="76.5">
      <c r="A153" t="s">
        <v>60</v>
      </c>
      <c r="E153" s="39" t="s">
        <v>206</v>
      </c>
    </row>
    <row r="154" spans="1:16" ht="25.5">
      <c r="A154" t="s">
        <v>52</v>
      </c>
      <c s="34" t="s">
        <v>207</v>
      </c>
      <c s="34" t="s">
        <v>208</v>
      </c>
      <c s="35" t="s">
        <v>5</v>
      </c>
      <c s="6" t="s">
        <v>209</v>
      </c>
      <c s="36" t="s">
        <v>85</v>
      </c>
      <c s="37">
        <v>1</v>
      </c>
      <c s="36">
        <v>0</v>
      </c>
      <c s="36">
        <f>ROUND(G154*H154,6)</f>
      </c>
      <c r="L154" s="38">
        <v>0</v>
      </c>
      <c s="32">
        <f>ROUND(ROUND(L154,2)*ROUND(G154,3),2)</f>
      </c>
      <c s="36" t="s">
        <v>64</v>
      </c>
      <c>
        <f>(M154*21)/100</f>
      </c>
      <c t="s">
        <v>27</v>
      </c>
    </row>
    <row r="155" spans="1:5" ht="12.75">
      <c r="A155" s="35" t="s">
        <v>58</v>
      </c>
      <c r="E155" s="39" t="s">
        <v>5</v>
      </c>
    </row>
    <row r="156" spans="1:5" ht="12.75">
      <c r="A156" s="35" t="s">
        <v>59</v>
      </c>
      <c r="E156" s="40" t="s">
        <v>113</v>
      </c>
    </row>
    <row r="157" spans="1:5" ht="76.5">
      <c r="A157" t="s">
        <v>60</v>
      </c>
      <c r="E157" s="39" t="s">
        <v>206</v>
      </c>
    </row>
    <row r="158" spans="1:16" ht="12.75">
      <c r="A158" t="s">
        <v>52</v>
      </c>
      <c s="34" t="s">
        <v>210</v>
      </c>
      <c s="34" t="s">
        <v>211</v>
      </c>
      <c s="35" t="s">
        <v>5</v>
      </c>
      <c s="6" t="s">
        <v>212</v>
      </c>
      <c s="36" t="s">
        <v>85</v>
      </c>
      <c s="37">
        <v>5</v>
      </c>
      <c s="36">
        <v>0</v>
      </c>
      <c s="36">
        <f>ROUND(G158*H158,6)</f>
      </c>
      <c r="L158" s="38">
        <v>0</v>
      </c>
      <c s="32">
        <f>ROUND(ROUND(L158,2)*ROUND(G158,3),2)</f>
      </c>
      <c s="36" t="s">
        <v>64</v>
      </c>
      <c>
        <f>(M158*21)/100</f>
      </c>
      <c t="s">
        <v>27</v>
      </c>
    </row>
    <row r="159" spans="1:5" ht="12.75">
      <c r="A159" s="35" t="s">
        <v>58</v>
      </c>
      <c r="E159" s="39" t="s">
        <v>5</v>
      </c>
    </row>
    <row r="160" spans="1:5" ht="12.75">
      <c r="A160" s="35" t="s">
        <v>59</v>
      </c>
      <c r="E160" s="40" t="s">
        <v>213</v>
      </c>
    </row>
    <row r="161" spans="1:5" ht="102">
      <c r="A161" t="s">
        <v>60</v>
      </c>
      <c r="E161" s="39" t="s">
        <v>214</v>
      </c>
    </row>
    <row r="162" spans="1:16" ht="12.75">
      <c r="A162" t="s">
        <v>52</v>
      </c>
      <c s="34" t="s">
        <v>215</v>
      </c>
      <c s="34" t="s">
        <v>216</v>
      </c>
      <c s="35" t="s">
        <v>5</v>
      </c>
      <c s="6" t="s">
        <v>217</v>
      </c>
      <c s="36" t="s">
        <v>85</v>
      </c>
      <c s="37">
        <v>5</v>
      </c>
      <c s="36">
        <v>0</v>
      </c>
      <c s="36">
        <f>ROUND(G162*H162,6)</f>
      </c>
      <c r="L162" s="38">
        <v>0</v>
      </c>
      <c s="32">
        <f>ROUND(ROUND(L162,2)*ROUND(G162,3),2)</f>
      </c>
      <c s="36" t="s">
        <v>64</v>
      </c>
      <c>
        <f>(M162*21)/100</f>
      </c>
      <c t="s">
        <v>27</v>
      </c>
    </row>
    <row r="163" spans="1:5" ht="12.75">
      <c r="A163" s="35" t="s">
        <v>58</v>
      </c>
      <c r="E163" s="39" t="s">
        <v>5</v>
      </c>
    </row>
    <row r="164" spans="1:5" ht="12.75">
      <c r="A164" s="35" t="s">
        <v>59</v>
      </c>
      <c r="E164" s="40" t="s">
        <v>213</v>
      </c>
    </row>
    <row r="165" spans="1:5" ht="102">
      <c r="A165" t="s">
        <v>60</v>
      </c>
      <c r="E165" s="39" t="s">
        <v>218</v>
      </c>
    </row>
    <row r="166" spans="1:16" ht="12.75">
      <c r="A166" t="s">
        <v>52</v>
      </c>
      <c s="34" t="s">
        <v>219</v>
      </c>
      <c s="34" t="s">
        <v>220</v>
      </c>
      <c s="35" t="s">
        <v>5</v>
      </c>
      <c s="6" t="s">
        <v>221</v>
      </c>
      <c s="36" t="s">
        <v>85</v>
      </c>
      <c s="37">
        <v>3</v>
      </c>
      <c s="36">
        <v>0</v>
      </c>
      <c s="36">
        <f>ROUND(G166*H166,6)</f>
      </c>
      <c r="L166" s="38">
        <v>0</v>
      </c>
      <c s="32">
        <f>ROUND(ROUND(L166,2)*ROUND(G166,3),2)</f>
      </c>
      <c s="36" t="s">
        <v>64</v>
      </c>
      <c>
        <f>(M166*21)/100</f>
      </c>
      <c t="s">
        <v>27</v>
      </c>
    </row>
    <row r="167" spans="1:5" ht="12.75">
      <c r="A167" s="35" t="s">
        <v>58</v>
      </c>
      <c r="E167" s="39" t="s">
        <v>5</v>
      </c>
    </row>
    <row r="168" spans="1:5" ht="12.75">
      <c r="A168" s="35" t="s">
        <v>59</v>
      </c>
      <c r="E168" s="40" t="s">
        <v>222</v>
      </c>
    </row>
    <row r="169" spans="1:5" ht="89.25">
      <c r="A169" t="s">
        <v>60</v>
      </c>
      <c r="E169" s="39" t="s">
        <v>223</v>
      </c>
    </row>
    <row r="170" spans="1:16" ht="12.75">
      <c r="A170" t="s">
        <v>52</v>
      </c>
      <c s="34" t="s">
        <v>224</v>
      </c>
      <c s="34" t="s">
        <v>225</v>
      </c>
      <c s="35" t="s">
        <v>5</v>
      </c>
      <c s="6" t="s">
        <v>226</v>
      </c>
      <c s="36" t="s">
        <v>85</v>
      </c>
      <c s="37">
        <v>1</v>
      </c>
      <c s="36">
        <v>0</v>
      </c>
      <c s="36">
        <f>ROUND(G170*H170,6)</f>
      </c>
      <c r="L170" s="38">
        <v>0</v>
      </c>
      <c s="32">
        <f>ROUND(ROUND(L170,2)*ROUND(G170,3),2)</f>
      </c>
      <c s="36" t="s">
        <v>64</v>
      </c>
      <c>
        <f>(M170*21)/100</f>
      </c>
      <c t="s">
        <v>27</v>
      </c>
    </row>
    <row r="171" spans="1:5" ht="12.75">
      <c r="A171" s="35" t="s">
        <v>58</v>
      </c>
      <c r="E171" s="39" t="s">
        <v>5</v>
      </c>
    </row>
    <row r="172" spans="1:5" ht="12.75">
      <c r="A172" s="35" t="s">
        <v>59</v>
      </c>
      <c r="E172" s="40" t="s">
        <v>222</v>
      </c>
    </row>
    <row r="173" spans="1:5" ht="63.75">
      <c r="A173" t="s">
        <v>60</v>
      </c>
      <c r="E173" s="39" t="s">
        <v>227</v>
      </c>
    </row>
    <row r="174" spans="1:16" ht="12.75">
      <c r="A174" t="s">
        <v>52</v>
      </c>
      <c s="34" t="s">
        <v>228</v>
      </c>
      <c s="34" t="s">
        <v>229</v>
      </c>
      <c s="35" t="s">
        <v>5</v>
      </c>
      <c s="6" t="s">
        <v>230</v>
      </c>
      <c s="36" t="s">
        <v>85</v>
      </c>
      <c s="37">
        <v>1</v>
      </c>
      <c s="36">
        <v>0</v>
      </c>
      <c s="36">
        <f>ROUND(G174*H174,6)</f>
      </c>
      <c r="L174" s="38">
        <v>0</v>
      </c>
      <c s="32">
        <f>ROUND(ROUND(L174,2)*ROUND(G174,3),2)</f>
      </c>
      <c s="36" t="s">
        <v>64</v>
      </c>
      <c>
        <f>(M174*21)/100</f>
      </c>
      <c t="s">
        <v>27</v>
      </c>
    </row>
    <row r="175" spans="1:5" ht="12.75">
      <c r="A175" s="35" t="s">
        <v>58</v>
      </c>
      <c r="E175" s="39" t="s">
        <v>5</v>
      </c>
    </row>
    <row r="176" spans="1:5" ht="12.75">
      <c r="A176" s="35" t="s">
        <v>59</v>
      </c>
      <c r="E176" s="40" t="s">
        <v>222</v>
      </c>
    </row>
    <row r="177" spans="1:5" ht="89.25">
      <c r="A177" t="s">
        <v>60</v>
      </c>
      <c r="E177" s="39" t="s">
        <v>231</v>
      </c>
    </row>
    <row r="178" spans="1:16" ht="12.75">
      <c r="A178" t="s">
        <v>52</v>
      </c>
      <c s="34" t="s">
        <v>232</v>
      </c>
      <c s="34" t="s">
        <v>233</v>
      </c>
      <c s="35" t="s">
        <v>5</v>
      </c>
      <c s="6" t="s">
        <v>234</v>
      </c>
      <c s="36" t="s">
        <v>85</v>
      </c>
      <c s="37">
        <v>3</v>
      </c>
      <c s="36">
        <v>0</v>
      </c>
      <c s="36">
        <f>ROUND(G178*H178,6)</f>
      </c>
      <c r="L178" s="38">
        <v>0</v>
      </c>
      <c s="32">
        <f>ROUND(ROUND(L178,2)*ROUND(G178,3),2)</f>
      </c>
      <c s="36" t="s">
        <v>64</v>
      </c>
      <c>
        <f>(M178*21)/100</f>
      </c>
      <c t="s">
        <v>27</v>
      </c>
    </row>
    <row r="179" spans="1:5" ht="12.75">
      <c r="A179" s="35" t="s">
        <v>58</v>
      </c>
      <c r="E179" s="39" t="s">
        <v>5</v>
      </c>
    </row>
    <row r="180" spans="1:5" ht="12.75">
      <c r="A180" s="35" t="s">
        <v>59</v>
      </c>
      <c r="E180" s="40" t="s">
        <v>222</v>
      </c>
    </row>
    <row r="181" spans="1:5" ht="89.25">
      <c r="A181" t="s">
        <v>60</v>
      </c>
      <c r="E181" s="39" t="s">
        <v>235</v>
      </c>
    </row>
    <row r="182" spans="1:16" ht="12.75">
      <c r="A182" t="s">
        <v>52</v>
      </c>
      <c s="34" t="s">
        <v>236</v>
      </c>
      <c s="34" t="s">
        <v>237</v>
      </c>
      <c s="35" t="s">
        <v>5</v>
      </c>
      <c s="6" t="s">
        <v>238</v>
      </c>
      <c s="36" t="s">
        <v>85</v>
      </c>
      <c s="37">
        <v>4</v>
      </c>
      <c s="36">
        <v>0</v>
      </c>
      <c s="36">
        <f>ROUND(G182*H182,6)</f>
      </c>
      <c r="L182" s="38">
        <v>0</v>
      </c>
      <c s="32">
        <f>ROUND(ROUND(L182,2)*ROUND(G182,3),2)</f>
      </c>
      <c s="36" t="s">
        <v>64</v>
      </c>
      <c>
        <f>(M182*21)/100</f>
      </c>
      <c t="s">
        <v>27</v>
      </c>
    </row>
    <row r="183" spans="1:5" ht="12.75">
      <c r="A183" s="35" t="s">
        <v>58</v>
      </c>
      <c r="E183" s="39" t="s">
        <v>5</v>
      </c>
    </row>
    <row r="184" spans="1:5" ht="12.75">
      <c r="A184" s="35" t="s">
        <v>59</v>
      </c>
      <c r="E184" s="40" t="s">
        <v>222</v>
      </c>
    </row>
    <row r="185" spans="1:5" ht="127.5">
      <c r="A185" t="s">
        <v>60</v>
      </c>
      <c r="E185" s="39" t="s">
        <v>239</v>
      </c>
    </row>
    <row r="186" spans="1:16" ht="12.75">
      <c r="A186" t="s">
        <v>52</v>
      </c>
      <c s="34" t="s">
        <v>240</v>
      </c>
      <c s="34" t="s">
        <v>241</v>
      </c>
      <c s="35" t="s">
        <v>5</v>
      </c>
      <c s="6" t="s">
        <v>242</v>
      </c>
      <c s="36" t="s">
        <v>85</v>
      </c>
      <c s="37">
        <v>4</v>
      </c>
      <c s="36">
        <v>0</v>
      </c>
      <c s="36">
        <f>ROUND(G186*H186,6)</f>
      </c>
      <c r="L186" s="38">
        <v>0</v>
      </c>
      <c s="32">
        <f>ROUND(ROUND(L186,2)*ROUND(G186,3),2)</f>
      </c>
      <c s="36" t="s">
        <v>64</v>
      </c>
      <c>
        <f>(M186*21)/100</f>
      </c>
      <c t="s">
        <v>27</v>
      </c>
    </row>
    <row r="187" spans="1:5" ht="12.75">
      <c r="A187" s="35" t="s">
        <v>58</v>
      </c>
      <c r="E187" s="39" t="s">
        <v>5</v>
      </c>
    </row>
    <row r="188" spans="1:5" ht="12.75">
      <c r="A188" s="35" t="s">
        <v>59</v>
      </c>
      <c r="E188" s="40" t="s">
        <v>222</v>
      </c>
    </row>
    <row r="189" spans="1:5" ht="89.25">
      <c r="A189" t="s">
        <v>60</v>
      </c>
      <c r="E189" s="39" t="s">
        <v>243</v>
      </c>
    </row>
    <row r="190" spans="1:16" ht="12.75">
      <c r="A190" t="s">
        <v>52</v>
      </c>
      <c s="34" t="s">
        <v>244</v>
      </c>
      <c s="34" t="s">
        <v>245</v>
      </c>
      <c s="35" t="s">
        <v>5</v>
      </c>
      <c s="6" t="s">
        <v>246</v>
      </c>
      <c s="36" t="s">
        <v>85</v>
      </c>
      <c s="37">
        <v>6</v>
      </c>
      <c s="36">
        <v>0</v>
      </c>
      <c s="36">
        <f>ROUND(G190*H190,6)</f>
      </c>
      <c r="L190" s="38">
        <v>0</v>
      </c>
      <c s="32">
        <f>ROUND(ROUND(L190,2)*ROUND(G190,3),2)</f>
      </c>
      <c s="36" t="s">
        <v>64</v>
      </c>
      <c>
        <f>(M190*21)/100</f>
      </c>
      <c t="s">
        <v>27</v>
      </c>
    </row>
    <row r="191" spans="1:5" ht="12.75">
      <c r="A191" s="35" t="s">
        <v>58</v>
      </c>
      <c r="E191" s="39" t="s">
        <v>5</v>
      </c>
    </row>
    <row r="192" spans="1:5" ht="12.75">
      <c r="A192" s="35" t="s">
        <v>59</v>
      </c>
      <c r="E192" s="40" t="s">
        <v>222</v>
      </c>
    </row>
    <row r="193" spans="1:5" ht="89.25">
      <c r="A193" t="s">
        <v>60</v>
      </c>
      <c r="E193" s="39" t="s">
        <v>243</v>
      </c>
    </row>
    <row r="194" spans="1:16" ht="25.5">
      <c r="A194" t="s">
        <v>52</v>
      </c>
      <c s="34" t="s">
        <v>247</v>
      </c>
      <c s="34" t="s">
        <v>248</v>
      </c>
      <c s="35" t="s">
        <v>5</v>
      </c>
      <c s="6" t="s">
        <v>249</v>
      </c>
      <c s="36" t="s">
        <v>85</v>
      </c>
      <c s="37">
        <v>4</v>
      </c>
      <c s="36">
        <v>0</v>
      </c>
      <c s="36">
        <f>ROUND(G194*H194,6)</f>
      </c>
      <c r="L194" s="38">
        <v>0</v>
      </c>
      <c s="32">
        <f>ROUND(ROUND(L194,2)*ROUND(G194,3),2)</f>
      </c>
      <c s="36" t="s">
        <v>64</v>
      </c>
      <c>
        <f>(M194*21)/100</f>
      </c>
      <c t="s">
        <v>27</v>
      </c>
    </row>
    <row r="195" spans="1:5" ht="12.75">
      <c r="A195" s="35" t="s">
        <v>58</v>
      </c>
      <c r="E195" s="39" t="s">
        <v>5</v>
      </c>
    </row>
    <row r="196" spans="1:5" ht="12.75">
      <c r="A196" s="35" t="s">
        <v>59</v>
      </c>
      <c r="E196" s="40" t="s">
        <v>222</v>
      </c>
    </row>
    <row r="197" spans="1:5" ht="127.5">
      <c r="A197" t="s">
        <v>60</v>
      </c>
      <c r="E197" s="39" t="s">
        <v>250</v>
      </c>
    </row>
    <row r="198" spans="1:16" ht="12.75">
      <c r="A198" t="s">
        <v>52</v>
      </c>
      <c s="34" t="s">
        <v>251</v>
      </c>
      <c s="34" t="s">
        <v>252</v>
      </c>
      <c s="35" t="s">
        <v>5</v>
      </c>
      <c s="6" t="s">
        <v>253</v>
      </c>
      <c s="36" t="s">
        <v>85</v>
      </c>
      <c s="37">
        <v>4</v>
      </c>
      <c s="36">
        <v>0</v>
      </c>
      <c s="36">
        <f>ROUND(G198*H198,6)</f>
      </c>
      <c r="L198" s="38">
        <v>0</v>
      </c>
      <c s="32">
        <f>ROUND(ROUND(L198,2)*ROUND(G198,3),2)</f>
      </c>
      <c s="36" t="s">
        <v>64</v>
      </c>
      <c>
        <f>(M198*21)/100</f>
      </c>
      <c t="s">
        <v>27</v>
      </c>
    </row>
    <row r="199" spans="1:5" ht="12.75">
      <c r="A199" s="35" t="s">
        <v>58</v>
      </c>
      <c r="E199" s="39" t="s">
        <v>5</v>
      </c>
    </row>
    <row r="200" spans="1:5" ht="12.75">
      <c r="A200" s="35" t="s">
        <v>59</v>
      </c>
      <c r="E200" s="40" t="s">
        <v>222</v>
      </c>
    </row>
    <row r="201" spans="1:5" ht="114.75">
      <c r="A201" t="s">
        <v>60</v>
      </c>
      <c r="E201" s="39" t="s">
        <v>254</v>
      </c>
    </row>
    <row r="202" spans="1:16" ht="25.5">
      <c r="A202" t="s">
        <v>52</v>
      </c>
      <c s="34" t="s">
        <v>255</v>
      </c>
      <c s="34" t="s">
        <v>256</v>
      </c>
      <c s="35" t="s">
        <v>5</v>
      </c>
      <c s="6" t="s">
        <v>257</v>
      </c>
      <c s="36" t="s">
        <v>85</v>
      </c>
      <c s="37">
        <v>5</v>
      </c>
      <c s="36">
        <v>0</v>
      </c>
      <c s="36">
        <f>ROUND(G202*H202,6)</f>
      </c>
      <c r="L202" s="38">
        <v>0</v>
      </c>
      <c s="32">
        <f>ROUND(ROUND(L202,2)*ROUND(G202,3),2)</f>
      </c>
      <c s="36" t="s">
        <v>64</v>
      </c>
      <c>
        <f>(M202*21)/100</f>
      </c>
      <c t="s">
        <v>27</v>
      </c>
    </row>
    <row r="203" spans="1:5" ht="12.75">
      <c r="A203" s="35" t="s">
        <v>58</v>
      </c>
      <c r="E203" s="39" t="s">
        <v>5</v>
      </c>
    </row>
    <row r="204" spans="1:5" ht="12.75">
      <c r="A204" s="35" t="s">
        <v>59</v>
      </c>
      <c r="E204" s="40" t="s">
        <v>222</v>
      </c>
    </row>
    <row r="205" spans="1:5" ht="127.5">
      <c r="A205" t="s">
        <v>60</v>
      </c>
      <c r="E205" s="39" t="s">
        <v>258</v>
      </c>
    </row>
    <row r="206" spans="1:16" ht="12.75">
      <c r="A206" t="s">
        <v>52</v>
      </c>
      <c s="34" t="s">
        <v>259</v>
      </c>
      <c s="34" t="s">
        <v>260</v>
      </c>
      <c s="35" t="s">
        <v>5</v>
      </c>
      <c s="6" t="s">
        <v>261</v>
      </c>
      <c s="36" t="s">
        <v>85</v>
      </c>
      <c s="37">
        <v>1</v>
      </c>
      <c s="36">
        <v>0</v>
      </c>
      <c s="36">
        <f>ROUND(G206*H206,6)</f>
      </c>
      <c r="L206" s="38">
        <v>0</v>
      </c>
      <c s="32">
        <f>ROUND(ROUND(L206,2)*ROUND(G206,3),2)</f>
      </c>
      <c s="36" t="s">
        <v>64</v>
      </c>
      <c>
        <f>(M206*21)/100</f>
      </c>
      <c t="s">
        <v>27</v>
      </c>
    </row>
    <row r="207" spans="1:5" ht="12.75">
      <c r="A207" s="35" t="s">
        <v>58</v>
      </c>
      <c r="E207" s="39" t="s">
        <v>5</v>
      </c>
    </row>
    <row r="208" spans="1:5" ht="12.75">
      <c r="A208" s="35" t="s">
        <v>59</v>
      </c>
      <c r="E208" s="40" t="s">
        <v>222</v>
      </c>
    </row>
    <row r="209" spans="1:5" ht="114.75">
      <c r="A209" t="s">
        <v>60</v>
      </c>
      <c r="E209" s="39" t="s">
        <v>262</v>
      </c>
    </row>
    <row r="210" spans="1:16" ht="12.75">
      <c r="A210" t="s">
        <v>52</v>
      </c>
      <c s="34" t="s">
        <v>263</v>
      </c>
      <c s="34" t="s">
        <v>264</v>
      </c>
      <c s="35" t="s">
        <v>5</v>
      </c>
      <c s="6" t="s">
        <v>265</v>
      </c>
      <c s="36" t="s">
        <v>85</v>
      </c>
      <c s="37">
        <v>1</v>
      </c>
      <c s="36">
        <v>0</v>
      </c>
      <c s="36">
        <f>ROUND(G210*H210,6)</f>
      </c>
      <c r="L210" s="38">
        <v>0</v>
      </c>
      <c s="32">
        <f>ROUND(ROUND(L210,2)*ROUND(G210,3),2)</f>
      </c>
      <c s="36" t="s">
        <v>64</v>
      </c>
      <c>
        <f>(M210*21)/100</f>
      </c>
      <c t="s">
        <v>27</v>
      </c>
    </row>
    <row r="211" spans="1:5" ht="12.75">
      <c r="A211" s="35" t="s">
        <v>58</v>
      </c>
      <c r="E211" s="39" t="s">
        <v>5</v>
      </c>
    </row>
    <row r="212" spans="1:5" ht="12.75">
      <c r="A212" s="35" t="s">
        <v>59</v>
      </c>
      <c r="E212" s="40" t="s">
        <v>222</v>
      </c>
    </row>
    <row r="213" spans="1:5" ht="165.75">
      <c r="A213" t="s">
        <v>60</v>
      </c>
      <c r="E213" s="39" t="s">
        <v>266</v>
      </c>
    </row>
    <row r="214" spans="1:16" ht="12.75">
      <c r="A214" t="s">
        <v>52</v>
      </c>
      <c s="34" t="s">
        <v>267</v>
      </c>
      <c s="34" t="s">
        <v>268</v>
      </c>
      <c s="35" t="s">
        <v>5</v>
      </c>
      <c s="6" t="s">
        <v>269</v>
      </c>
      <c s="36" t="s">
        <v>85</v>
      </c>
      <c s="37">
        <v>1</v>
      </c>
      <c s="36">
        <v>0</v>
      </c>
      <c s="36">
        <f>ROUND(G214*H214,6)</f>
      </c>
      <c r="L214" s="38">
        <v>0</v>
      </c>
      <c s="32">
        <f>ROUND(ROUND(L214,2)*ROUND(G214,3),2)</f>
      </c>
      <c s="36" t="s">
        <v>64</v>
      </c>
      <c>
        <f>(M214*21)/100</f>
      </c>
      <c t="s">
        <v>27</v>
      </c>
    </row>
    <row r="215" spans="1:5" ht="12.75">
      <c r="A215" s="35" t="s">
        <v>58</v>
      </c>
      <c r="E215" s="39" t="s">
        <v>5</v>
      </c>
    </row>
    <row r="216" spans="1:5" ht="12.75">
      <c r="A216" s="35" t="s">
        <v>59</v>
      </c>
      <c r="E216" s="40" t="s">
        <v>222</v>
      </c>
    </row>
    <row r="217" spans="1:5" ht="165.75">
      <c r="A217" t="s">
        <v>60</v>
      </c>
      <c r="E217" s="39" t="s">
        <v>270</v>
      </c>
    </row>
    <row r="218" spans="1:16" ht="12.75">
      <c r="A218" t="s">
        <v>52</v>
      </c>
      <c s="34" t="s">
        <v>271</v>
      </c>
      <c s="34" t="s">
        <v>272</v>
      </c>
      <c s="35" t="s">
        <v>5</v>
      </c>
      <c s="6" t="s">
        <v>273</v>
      </c>
      <c s="36" t="s">
        <v>85</v>
      </c>
      <c s="37">
        <v>1</v>
      </c>
      <c s="36">
        <v>0</v>
      </c>
      <c s="36">
        <f>ROUND(G218*H218,6)</f>
      </c>
      <c r="L218" s="38">
        <v>0</v>
      </c>
      <c s="32">
        <f>ROUND(ROUND(L218,2)*ROUND(G218,3),2)</f>
      </c>
      <c s="36" t="s">
        <v>64</v>
      </c>
      <c>
        <f>(M218*21)/100</f>
      </c>
      <c t="s">
        <v>27</v>
      </c>
    </row>
    <row r="219" spans="1:5" ht="12.75">
      <c r="A219" s="35" t="s">
        <v>58</v>
      </c>
      <c r="E219" s="39" t="s">
        <v>5</v>
      </c>
    </row>
    <row r="220" spans="1:5" ht="12.75">
      <c r="A220" s="35" t="s">
        <v>59</v>
      </c>
      <c r="E220" s="40" t="s">
        <v>222</v>
      </c>
    </row>
    <row r="221" spans="1:5" ht="114.75">
      <c r="A221" t="s">
        <v>60</v>
      </c>
      <c r="E221" s="39" t="s">
        <v>274</v>
      </c>
    </row>
    <row r="222" spans="1:16" ht="12.75">
      <c r="A222" t="s">
        <v>52</v>
      </c>
      <c s="34" t="s">
        <v>275</v>
      </c>
      <c s="34" t="s">
        <v>276</v>
      </c>
      <c s="35" t="s">
        <v>5</v>
      </c>
      <c s="6" t="s">
        <v>277</v>
      </c>
      <c s="36" t="s">
        <v>85</v>
      </c>
      <c s="37">
        <v>1</v>
      </c>
      <c s="36">
        <v>0</v>
      </c>
      <c s="36">
        <f>ROUND(G222*H222,6)</f>
      </c>
      <c r="L222" s="38">
        <v>0</v>
      </c>
      <c s="32">
        <f>ROUND(ROUND(L222,2)*ROUND(G222,3),2)</f>
      </c>
      <c s="36" t="s">
        <v>64</v>
      </c>
      <c>
        <f>(M222*21)/100</f>
      </c>
      <c t="s">
        <v>27</v>
      </c>
    </row>
    <row r="223" spans="1:5" ht="12.75">
      <c r="A223" s="35" t="s">
        <v>58</v>
      </c>
      <c r="E223" s="39" t="s">
        <v>5</v>
      </c>
    </row>
    <row r="224" spans="1:5" ht="12.75">
      <c r="A224" s="35" t="s">
        <v>59</v>
      </c>
      <c r="E224" s="40" t="s">
        <v>222</v>
      </c>
    </row>
    <row r="225" spans="1:5" ht="114.75">
      <c r="A225" t="s">
        <v>60</v>
      </c>
      <c r="E225" s="39" t="s">
        <v>278</v>
      </c>
    </row>
    <row r="226" spans="1:16" ht="12.75">
      <c r="A226" t="s">
        <v>52</v>
      </c>
      <c s="34" t="s">
        <v>279</v>
      </c>
      <c s="34" t="s">
        <v>280</v>
      </c>
      <c s="35" t="s">
        <v>5</v>
      </c>
      <c s="6" t="s">
        <v>281</v>
      </c>
      <c s="36" t="s">
        <v>85</v>
      </c>
      <c s="37">
        <v>1</v>
      </c>
      <c s="36">
        <v>0</v>
      </c>
      <c s="36">
        <f>ROUND(G226*H226,6)</f>
      </c>
      <c r="L226" s="38">
        <v>0</v>
      </c>
      <c s="32">
        <f>ROUND(ROUND(L226,2)*ROUND(G226,3),2)</f>
      </c>
      <c s="36" t="s">
        <v>64</v>
      </c>
      <c>
        <f>(M226*21)/100</f>
      </c>
      <c t="s">
        <v>27</v>
      </c>
    </row>
    <row r="227" spans="1:5" ht="12.75">
      <c r="A227" s="35" t="s">
        <v>58</v>
      </c>
      <c r="E227" s="39" t="s">
        <v>5</v>
      </c>
    </row>
    <row r="228" spans="1:5" ht="12.75">
      <c r="A228" s="35" t="s">
        <v>59</v>
      </c>
      <c r="E228" s="40" t="s">
        <v>222</v>
      </c>
    </row>
    <row r="229" spans="1:5" ht="89.25">
      <c r="A229" t="s">
        <v>60</v>
      </c>
      <c r="E229" s="39" t="s">
        <v>282</v>
      </c>
    </row>
    <row r="230" spans="1:16" ht="25.5">
      <c r="A230" t="s">
        <v>52</v>
      </c>
      <c s="34" t="s">
        <v>283</v>
      </c>
      <c s="34" t="s">
        <v>284</v>
      </c>
      <c s="35" t="s">
        <v>5</v>
      </c>
      <c s="6" t="s">
        <v>285</v>
      </c>
      <c s="36" t="s">
        <v>85</v>
      </c>
      <c s="37">
        <v>1</v>
      </c>
      <c s="36">
        <v>0</v>
      </c>
      <c s="36">
        <f>ROUND(G230*H230,6)</f>
      </c>
      <c r="L230" s="38">
        <v>0</v>
      </c>
      <c s="32">
        <f>ROUND(ROUND(L230,2)*ROUND(G230,3),2)</f>
      </c>
      <c s="36" t="s">
        <v>64</v>
      </c>
      <c>
        <f>(M230*21)/100</f>
      </c>
      <c t="s">
        <v>27</v>
      </c>
    </row>
    <row r="231" spans="1:5" ht="12.75">
      <c r="A231" s="35" t="s">
        <v>58</v>
      </c>
      <c r="E231" s="39" t="s">
        <v>5</v>
      </c>
    </row>
    <row r="232" spans="1:5" ht="12.75">
      <c r="A232" s="35" t="s">
        <v>59</v>
      </c>
      <c r="E232" s="40" t="s">
        <v>222</v>
      </c>
    </row>
    <row r="233" spans="1:5" ht="63.75">
      <c r="A233" t="s">
        <v>60</v>
      </c>
      <c r="E233" s="39" t="s">
        <v>286</v>
      </c>
    </row>
    <row r="234" spans="1:16" ht="25.5">
      <c r="A234" t="s">
        <v>52</v>
      </c>
      <c s="34" t="s">
        <v>287</v>
      </c>
      <c s="34" t="s">
        <v>288</v>
      </c>
      <c s="35" t="s">
        <v>5</v>
      </c>
      <c s="6" t="s">
        <v>289</v>
      </c>
      <c s="36" t="s">
        <v>85</v>
      </c>
      <c s="37">
        <v>1</v>
      </c>
      <c s="36">
        <v>0</v>
      </c>
      <c s="36">
        <f>ROUND(G234*H234,6)</f>
      </c>
      <c r="L234" s="38">
        <v>0</v>
      </c>
      <c s="32">
        <f>ROUND(ROUND(L234,2)*ROUND(G234,3),2)</f>
      </c>
      <c s="36" t="s">
        <v>64</v>
      </c>
      <c>
        <f>(M234*21)/100</f>
      </c>
      <c t="s">
        <v>27</v>
      </c>
    </row>
    <row r="235" spans="1:5" ht="12.75">
      <c r="A235" s="35" t="s">
        <v>58</v>
      </c>
      <c r="E235" s="39" t="s">
        <v>5</v>
      </c>
    </row>
    <row r="236" spans="1:5" ht="12.75">
      <c r="A236" s="35" t="s">
        <v>59</v>
      </c>
      <c r="E236" s="40" t="s">
        <v>222</v>
      </c>
    </row>
    <row r="237" spans="1:5" ht="76.5">
      <c r="A237" t="s">
        <v>60</v>
      </c>
      <c r="E237" s="39" t="s">
        <v>290</v>
      </c>
    </row>
    <row r="238" spans="1:16" ht="25.5">
      <c r="A238" t="s">
        <v>52</v>
      </c>
      <c s="34" t="s">
        <v>291</v>
      </c>
      <c s="34" t="s">
        <v>292</v>
      </c>
      <c s="35" t="s">
        <v>5</v>
      </c>
      <c s="6" t="s">
        <v>293</v>
      </c>
      <c s="36" t="s">
        <v>85</v>
      </c>
      <c s="37">
        <v>1</v>
      </c>
      <c s="36">
        <v>0</v>
      </c>
      <c s="36">
        <f>ROUND(G238*H238,6)</f>
      </c>
      <c r="L238" s="38">
        <v>0</v>
      </c>
      <c s="32">
        <f>ROUND(ROUND(L238,2)*ROUND(G238,3),2)</f>
      </c>
      <c s="36" t="s">
        <v>64</v>
      </c>
      <c>
        <f>(M238*21)/100</f>
      </c>
      <c t="s">
        <v>27</v>
      </c>
    </row>
    <row r="239" spans="1:5" ht="12.75">
      <c r="A239" s="35" t="s">
        <v>58</v>
      </c>
      <c r="E239" s="39" t="s">
        <v>5</v>
      </c>
    </row>
    <row r="240" spans="1:5" ht="12.75">
      <c r="A240" s="35" t="s">
        <v>59</v>
      </c>
      <c r="E240" s="40" t="s">
        <v>222</v>
      </c>
    </row>
    <row r="241" spans="1:5" ht="89.25">
      <c r="A241" t="s">
        <v>60</v>
      </c>
      <c r="E241" s="39" t="s">
        <v>294</v>
      </c>
    </row>
    <row r="242" spans="1:16" ht="12.75">
      <c r="A242" t="s">
        <v>52</v>
      </c>
      <c s="34" t="s">
        <v>295</v>
      </c>
      <c s="34" t="s">
        <v>296</v>
      </c>
      <c s="35" t="s">
        <v>5</v>
      </c>
      <c s="6" t="s">
        <v>297</v>
      </c>
      <c s="36" t="s">
        <v>85</v>
      </c>
      <c s="37">
        <v>1</v>
      </c>
      <c s="36">
        <v>0</v>
      </c>
      <c s="36">
        <f>ROUND(G242*H242,6)</f>
      </c>
      <c r="L242" s="38">
        <v>0</v>
      </c>
      <c s="32">
        <f>ROUND(ROUND(L242,2)*ROUND(G242,3),2)</f>
      </c>
      <c s="36" t="s">
        <v>64</v>
      </c>
      <c>
        <f>(M242*21)/100</f>
      </c>
      <c t="s">
        <v>27</v>
      </c>
    </row>
    <row r="243" spans="1:5" ht="12.75">
      <c r="A243" s="35" t="s">
        <v>58</v>
      </c>
      <c r="E243" s="39" t="s">
        <v>5</v>
      </c>
    </row>
    <row r="244" spans="1:5" ht="12.75">
      <c r="A244" s="35" t="s">
        <v>59</v>
      </c>
      <c r="E244" s="40" t="s">
        <v>222</v>
      </c>
    </row>
    <row r="245" spans="1:5" ht="114.75">
      <c r="A245" t="s">
        <v>60</v>
      </c>
      <c r="E245" s="39" t="s">
        <v>298</v>
      </c>
    </row>
    <row r="246" spans="1:16" ht="12.75">
      <c r="A246" t="s">
        <v>52</v>
      </c>
      <c s="34" t="s">
        <v>299</v>
      </c>
      <c s="34" t="s">
        <v>300</v>
      </c>
      <c s="35" t="s">
        <v>5</v>
      </c>
      <c s="6" t="s">
        <v>301</v>
      </c>
      <c s="36" t="s">
        <v>85</v>
      </c>
      <c s="37">
        <v>1</v>
      </c>
      <c s="36">
        <v>0</v>
      </c>
      <c s="36">
        <f>ROUND(G246*H246,6)</f>
      </c>
      <c r="L246" s="38">
        <v>0</v>
      </c>
      <c s="32">
        <f>ROUND(ROUND(L246,2)*ROUND(G246,3),2)</f>
      </c>
      <c s="36" t="s">
        <v>64</v>
      </c>
      <c>
        <f>(M246*21)/100</f>
      </c>
      <c t="s">
        <v>27</v>
      </c>
    </row>
    <row r="247" spans="1:5" ht="12.75">
      <c r="A247" s="35" t="s">
        <v>58</v>
      </c>
      <c r="E247" s="39" t="s">
        <v>5</v>
      </c>
    </row>
    <row r="248" spans="1:5" ht="12.75">
      <c r="A248" s="35" t="s">
        <v>59</v>
      </c>
      <c r="E248" s="40" t="s">
        <v>222</v>
      </c>
    </row>
    <row r="249" spans="1:5" ht="127.5">
      <c r="A249" t="s">
        <v>60</v>
      </c>
      <c r="E249" s="39" t="s">
        <v>302</v>
      </c>
    </row>
    <row r="250" spans="1:16" ht="12.75">
      <c r="A250" t="s">
        <v>52</v>
      </c>
      <c s="34" t="s">
        <v>303</v>
      </c>
      <c s="34" t="s">
        <v>304</v>
      </c>
      <c s="35" t="s">
        <v>5</v>
      </c>
      <c s="6" t="s">
        <v>305</v>
      </c>
      <c s="36" t="s">
        <v>85</v>
      </c>
      <c s="37">
        <v>1</v>
      </c>
      <c s="36">
        <v>0</v>
      </c>
      <c s="36">
        <f>ROUND(G250*H250,6)</f>
      </c>
      <c r="L250" s="38">
        <v>0</v>
      </c>
      <c s="32">
        <f>ROUND(ROUND(L250,2)*ROUND(G250,3),2)</f>
      </c>
      <c s="36" t="s">
        <v>64</v>
      </c>
      <c>
        <f>(M250*21)/100</f>
      </c>
      <c t="s">
        <v>27</v>
      </c>
    </row>
    <row r="251" spans="1:5" ht="12.75">
      <c r="A251" s="35" t="s">
        <v>58</v>
      </c>
      <c r="E251" s="39" t="s">
        <v>5</v>
      </c>
    </row>
    <row r="252" spans="1:5" ht="12.75">
      <c r="A252" s="35" t="s">
        <v>59</v>
      </c>
      <c r="E252" s="40" t="s">
        <v>222</v>
      </c>
    </row>
    <row r="253" spans="1:5" ht="140.25">
      <c r="A253" t="s">
        <v>60</v>
      </c>
      <c r="E253" s="39" t="s">
        <v>306</v>
      </c>
    </row>
    <row r="254" spans="1:16" ht="12.75">
      <c r="A254" t="s">
        <v>52</v>
      </c>
      <c s="34" t="s">
        <v>307</v>
      </c>
      <c s="34" t="s">
        <v>308</v>
      </c>
      <c s="35" t="s">
        <v>5</v>
      </c>
      <c s="6" t="s">
        <v>309</v>
      </c>
      <c s="36" t="s">
        <v>310</v>
      </c>
      <c s="37">
        <v>40</v>
      </c>
      <c s="36">
        <v>0</v>
      </c>
      <c s="36">
        <f>ROUND(G254*H254,6)</f>
      </c>
      <c r="L254" s="38">
        <v>0</v>
      </c>
      <c s="32">
        <f>ROUND(ROUND(L254,2)*ROUND(G254,3),2)</f>
      </c>
      <c s="36" t="s">
        <v>64</v>
      </c>
      <c>
        <f>(M254*21)/100</f>
      </c>
      <c t="s">
        <v>27</v>
      </c>
    </row>
    <row r="255" spans="1:5" ht="12.75">
      <c r="A255" s="35" t="s">
        <v>58</v>
      </c>
      <c r="E255" s="39" t="s">
        <v>5</v>
      </c>
    </row>
    <row r="256" spans="1:5" ht="12.75">
      <c r="A256" s="35" t="s">
        <v>59</v>
      </c>
      <c r="E256" s="40" t="s">
        <v>311</v>
      </c>
    </row>
    <row r="257" spans="1:5" ht="114.75">
      <c r="A257" t="s">
        <v>60</v>
      </c>
      <c r="E257" s="39" t="s">
        <v>312</v>
      </c>
    </row>
    <row r="258" spans="1:16" ht="12.75">
      <c r="A258" t="s">
        <v>52</v>
      </c>
      <c s="34" t="s">
        <v>313</v>
      </c>
      <c s="34" t="s">
        <v>314</v>
      </c>
      <c s="35" t="s">
        <v>5</v>
      </c>
      <c s="6" t="s">
        <v>315</v>
      </c>
      <c s="36" t="s">
        <v>310</v>
      </c>
      <c s="37">
        <v>24</v>
      </c>
      <c s="36">
        <v>0</v>
      </c>
      <c s="36">
        <f>ROUND(G258*H258,6)</f>
      </c>
      <c r="L258" s="38">
        <v>0</v>
      </c>
      <c s="32">
        <f>ROUND(ROUND(L258,2)*ROUND(G258,3),2)</f>
      </c>
      <c s="36" t="s">
        <v>64</v>
      </c>
      <c>
        <f>(M258*21)/100</f>
      </c>
      <c t="s">
        <v>27</v>
      </c>
    </row>
    <row r="259" spans="1:5" ht="12.75">
      <c r="A259" s="35" t="s">
        <v>58</v>
      </c>
      <c r="E259" s="39" t="s">
        <v>5</v>
      </c>
    </row>
    <row r="260" spans="1:5" ht="12.75">
      <c r="A260" s="35" t="s">
        <v>59</v>
      </c>
      <c r="E260" s="40" t="s">
        <v>311</v>
      </c>
    </row>
    <row r="261" spans="1:5" ht="102">
      <c r="A261" t="s">
        <v>60</v>
      </c>
      <c r="E261" s="39" t="s">
        <v>316</v>
      </c>
    </row>
    <row r="262" spans="1:16" ht="12.75">
      <c r="A262" t="s">
        <v>52</v>
      </c>
      <c s="34" t="s">
        <v>317</v>
      </c>
      <c s="34" t="s">
        <v>318</v>
      </c>
      <c s="35" t="s">
        <v>5</v>
      </c>
      <c s="6" t="s">
        <v>319</v>
      </c>
      <c s="36" t="s">
        <v>85</v>
      </c>
      <c s="37">
        <v>10</v>
      </c>
      <c s="36">
        <v>0</v>
      </c>
      <c s="36">
        <f>ROUND(G262*H262,6)</f>
      </c>
      <c r="L262" s="38">
        <v>0</v>
      </c>
      <c s="32">
        <f>ROUND(ROUND(L262,2)*ROUND(G262,3),2)</f>
      </c>
      <c s="36" t="s">
        <v>64</v>
      </c>
      <c>
        <f>(M262*21)/100</f>
      </c>
      <c t="s">
        <v>27</v>
      </c>
    </row>
    <row r="263" spans="1:5" ht="12.75">
      <c r="A263" s="35" t="s">
        <v>58</v>
      </c>
      <c r="E263" s="39" t="s">
        <v>5</v>
      </c>
    </row>
    <row r="264" spans="1:5" ht="12.75">
      <c r="A264" s="35" t="s">
        <v>59</v>
      </c>
      <c r="E264" s="40" t="s">
        <v>311</v>
      </c>
    </row>
    <row r="265" spans="1:5" ht="140.25">
      <c r="A265" t="s">
        <v>60</v>
      </c>
      <c r="E265" s="39" t="s">
        <v>320</v>
      </c>
    </row>
    <row r="266" spans="1:16" ht="12.75">
      <c r="A266" t="s">
        <v>52</v>
      </c>
      <c s="34" t="s">
        <v>321</v>
      </c>
      <c s="34" t="s">
        <v>322</v>
      </c>
      <c s="35" t="s">
        <v>5</v>
      </c>
      <c s="6" t="s">
        <v>323</v>
      </c>
      <c s="36" t="s">
        <v>85</v>
      </c>
      <c s="37">
        <v>1</v>
      </c>
      <c s="36">
        <v>0</v>
      </c>
      <c s="36">
        <f>ROUND(G266*H266,6)</f>
      </c>
      <c r="L266" s="38">
        <v>0</v>
      </c>
      <c s="32">
        <f>ROUND(ROUND(L266,2)*ROUND(G266,3),2)</f>
      </c>
      <c s="36" t="s">
        <v>64</v>
      </c>
      <c>
        <f>(M266*21)/100</f>
      </c>
      <c t="s">
        <v>27</v>
      </c>
    </row>
    <row r="267" spans="1:5" ht="12.75">
      <c r="A267" s="35" t="s">
        <v>58</v>
      </c>
      <c r="E267" s="39" t="s">
        <v>5</v>
      </c>
    </row>
    <row r="268" spans="1:5" ht="12.75">
      <c r="A268" s="35" t="s">
        <v>59</v>
      </c>
      <c r="E268" s="40" t="s">
        <v>311</v>
      </c>
    </row>
    <row r="269" spans="1:5" ht="114.75">
      <c r="A269" t="s">
        <v>60</v>
      </c>
      <c r="E269" s="39" t="s">
        <v>324</v>
      </c>
    </row>
    <row r="270" spans="1:16" ht="25.5">
      <c r="A270" t="s">
        <v>52</v>
      </c>
      <c s="34" t="s">
        <v>325</v>
      </c>
      <c s="34" t="s">
        <v>326</v>
      </c>
      <c s="35" t="s">
        <v>5</v>
      </c>
      <c s="6" t="s">
        <v>327</v>
      </c>
      <c s="36" t="s">
        <v>85</v>
      </c>
      <c s="37">
        <v>1</v>
      </c>
      <c s="36">
        <v>0</v>
      </c>
      <c s="36">
        <f>ROUND(G270*H270,6)</f>
      </c>
      <c r="L270" s="38">
        <v>0</v>
      </c>
      <c s="32">
        <f>ROUND(ROUND(L270,2)*ROUND(G270,3),2)</f>
      </c>
      <c s="36" t="s">
        <v>64</v>
      </c>
      <c>
        <f>(M270*21)/100</f>
      </c>
      <c t="s">
        <v>27</v>
      </c>
    </row>
    <row r="271" spans="1:5" ht="12.75">
      <c r="A271" s="35" t="s">
        <v>58</v>
      </c>
      <c r="E271" s="39" t="s">
        <v>5</v>
      </c>
    </row>
    <row r="272" spans="1:5" ht="12.75">
      <c r="A272" s="35" t="s">
        <v>59</v>
      </c>
      <c r="E272" s="40" t="s">
        <v>311</v>
      </c>
    </row>
    <row r="273" spans="1:5" ht="51">
      <c r="A273" t="s">
        <v>60</v>
      </c>
      <c r="E273" s="39" t="s">
        <v>328</v>
      </c>
    </row>
    <row r="274" spans="1:16" ht="12.75">
      <c r="A274" t="s">
        <v>52</v>
      </c>
      <c s="34" t="s">
        <v>329</v>
      </c>
      <c s="34" t="s">
        <v>330</v>
      </c>
      <c s="35" t="s">
        <v>5</v>
      </c>
      <c s="6" t="s">
        <v>331</v>
      </c>
      <c s="36" t="s">
        <v>310</v>
      </c>
      <c s="37">
        <v>48</v>
      </c>
      <c s="36">
        <v>0</v>
      </c>
      <c s="36">
        <f>ROUND(G274*H274,6)</f>
      </c>
      <c r="L274" s="38">
        <v>0</v>
      </c>
      <c s="32">
        <f>ROUND(ROUND(L274,2)*ROUND(G274,3),2)</f>
      </c>
      <c s="36" t="s">
        <v>64</v>
      </c>
      <c>
        <f>(M274*21)/100</f>
      </c>
      <c t="s">
        <v>27</v>
      </c>
    </row>
    <row r="275" spans="1:5" ht="12.75">
      <c r="A275" s="35" t="s">
        <v>58</v>
      </c>
      <c r="E275" s="39" t="s">
        <v>5</v>
      </c>
    </row>
    <row r="276" spans="1:5" ht="12.75">
      <c r="A276" s="35" t="s">
        <v>59</v>
      </c>
      <c r="E276" s="40" t="s">
        <v>311</v>
      </c>
    </row>
    <row r="277" spans="1:5" ht="114.75">
      <c r="A277" t="s">
        <v>60</v>
      </c>
      <c r="E277" s="39" t="s">
        <v>332</v>
      </c>
    </row>
    <row r="278" spans="1:16" ht="12.75">
      <c r="A278" t="s">
        <v>52</v>
      </c>
      <c s="34" t="s">
        <v>333</v>
      </c>
      <c s="34" t="s">
        <v>334</v>
      </c>
      <c s="35" t="s">
        <v>5</v>
      </c>
      <c s="6" t="s">
        <v>335</v>
      </c>
      <c s="36" t="s">
        <v>85</v>
      </c>
      <c s="37">
        <v>1</v>
      </c>
      <c s="36">
        <v>0</v>
      </c>
      <c s="36">
        <f>ROUND(G278*H278,6)</f>
      </c>
      <c r="L278" s="38">
        <v>0</v>
      </c>
      <c s="32">
        <f>ROUND(ROUND(L278,2)*ROUND(G278,3),2)</f>
      </c>
      <c s="36" t="s">
        <v>64</v>
      </c>
      <c>
        <f>(M278*21)/100</f>
      </c>
      <c t="s">
        <v>27</v>
      </c>
    </row>
    <row r="279" spans="1:5" ht="12.75">
      <c r="A279" s="35" t="s">
        <v>58</v>
      </c>
      <c r="E279" s="39" t="s">
        <v>5</v>
      </c>
    </row>
    <row r="280" spans="1:5" ht="12.75">
      <c r="A280" s="35" t="s">
        <v>59</v>
      </c>
      <c r="E280" s="40" t="s">
        <v>311</v>
      </c>
    </row>
    <row r="281" spans="1:5" ht="76.5">
      <c r="A281" t="s">
        <v>60</v>
      </c>
      <c r="E281" s="39" t="s">
        <v>336</v>
      </c>
    </row>
    <row r="282" spans="1:16" ht="25.5">
      <c r="A282" t="s">
        <v>52</v>
      </c>
      <c s="34" t="s">
        <v>337</v>
      </c>
      <c s="34" t="s">
        <v>338</v>
      </c>
      <c s="35" t="s">
        <v>5</v>
      </c>
      <c s="6" t="s">
        <v>339</v>
      </c>
      <c s="36" t="s">
        <v>85</v>
      </c>
      <c s="37">
        <v>1</v>
      </c>
      <c s="36">
        <v>0</v>
      </c>
      <c s="36">
        <f>ROUND(G282*H282,6)</f>
      </c>
      <c r="L282" s="38">
        <v>0</v>
      </c>
      <c s="32">
        <f>ROUND(ROUND(L282,2)*ROUND(G282,3),2)</f>
      </c>
      <c s="36" t="s">
        <v>64</v>
      </c>
      <c>
        <f>(M282*21)/100</f>
      </c>
      <c t="s">
        <v>27</v>
      </c>
    </row>
    <row r="283" spans="1:5" ht="12.75">
      <c r="A283" s="35" t="s">
        <v>58</v>
      </c>
      <c r="E283" s="39" t="s">
        <v>5</v>
      </c>
    </row>
    <row r="284" spans="1:5" ht="12.75">
      <c r="A284" s="35" t="s">
        <v>59</v>
      </c>
      <c r="E284" s="40" t="s">
        <v>311</v>
      </c>
    </row>
    <row r="285" spans="1:5" ht="51">
      <c r="A285" t="s">
        <v>60</v>
      </c>
      <c r="E285" s="39" t="s">
        <v>340</v>
      </c>
    </row>
    <row r="286" spans="1:16" ht="12.75">
      <c r="A286" t="s">
        <v>52</v>
      </c>
      <c s="34" t="s">
        <v>179</v>
      </c>
      <c s="34" t="s">
        <v>341</v>
      </c>
      <c s="35" t="s">
        <v>5</v>
      </c>
      <c s="6" t="s">
        <v>342</v>
      </c>
      <c s="36" t="s">
        <v>85</v>
      </c>
      <c s="37">
        <v>3</v>
      </c>
      <c s="36">
        <v>0</v>
      </c>
      <c s="36">
        <f>ROUND(G286*H286,6)</f>
      </c>
      <c r="L286" s="38">
        <v>0</v>
      </c>
      <c s="32">
        <f>ROUND(ROUND(L286,2)*ROUND(G286,3),2)</f>
      </c>
      <c s="36" t="s">
        <v>64</v>
      </c>
      <c>
        <f>(M286*21)/100</f>
      </c>
      <c t="s">
        <v>27</v>
      </c>
    </row>
    <row r="287" spans="1:5" ht="12.75">
      <c r="A287" s="35" t="s">
        <v>58</v>
      </c>
      <c r="E287" s="39" t="s">
        <v>5</v>
      </c>
    </row>
    <row r="288" spans="1:5" ht="12.75">
      <c r="A288" s="35" t="s">
        <v>59</v>
      </c>
      <c r="E288" s="40" t="s">
        <v>222</v>
      </c>
    </row>
    <row r="289" spans="1:5" ht="63.75">
      <c r="A289" t="s">
        <v>60</v>
      </c>
      <c r="E289" s="39" t="s">
        <v>227</v>
      </c>
    </row>
    <row r="290" spans="1:16" ht="12.75">
      <c r="A290" t="s">
        <v>52</v>
      </c>
      <c s="34" t="s">
        <v>343</v>
      </c>
      <c s="34" t="s">
        <v>344</v>
      </c>
      <c s="35" t="s">
        <v>5</v>
      </c>
      <c s="6" t="s">
        <v>345</v>
      </c>
      <c s="36" t="s">
        <v>85</v>
      </c>
      <c s="37">
        <v>3</v>
      </c>
      <c s="36">
        <v>0</v>
      </c>
      <c s="36">
        <f>ROUND(G290*H290,6)</f>
      </c>
      <c r="L290" s="38">
        <v>0</v>
      </c>
      <c s="32">
        <f>ROUND(ROUND(L290,2)*ROUND(G290,3),2)</f>
      </c>
      <c s="36" t="s">
        <v>64</v>
      </c>
      <c>
        <f>(M290*21)/100</f>
      </c>
      <c t="s">
        <v>27</v>
      </c>
    </row>
    <row r="291" spans="1:5" ht="12.75">
      <c r="A291" s="35" t="s">
        <v>58</v>
      </c>
      <c r="E291" s="39" t="s">
        <v>5</v>
      </c>
    </row>
    <row r="292" spans="1:5" ht="12.75">
      <c r="A292" s="35" t="s">
        <v>59</v>
      </c>
      <c r="E292" s="40" t="s">
        <v>222</v>
      </c>
    </row>
    <row r="293" spans="1:5" ht="89.25">
      <c r="A293" t="s">
        <v>60</v>
      </c>
      <c r="E293" s="39" t="s">
        <v>231</v>
      </c>
    </row>
    <row r="294" spans="1:16" ht="12.75">
      <c r="A294" t="s">
        <v>52</v>
      </c>
      <c s="34" t="s">
        <v>346</v>
      </c>
      <c s="34" t="s">
        <v>347</v>
      </c>
      <c s="35" t="s">
        <v>5</v>
      </c>
      <c s="6" t="s">
        <v>348</v>
      </c>
      <c s="36" t="s">
        <v>349</v>
      </c>
      <c s="37">
        <v>7</v>
      </c>
      <c s="36">
        <v>0</v>
      </c>
      <c s="36">
        <f>ROUND(G294*H294,6)</f>
      </c>
      <c r="L294" s="38">
        <v>0</v>
      </c>
      <c s="32">
        <f>ROUND(ROUND(L294,2)*ROUND(G294,3),2)</f>
      </c>
      <c s="36" t="s">
        <v>350</v>
      </c>
      <c>
        <f>(M294*21)/100</f>
      </c>
      <c t="s">
        <v>27</v>
      </c>
    </row>
    <row r="295" spans="1:5" ht="12.75">
      <c r="A295" s="35" t="s">
        <v>58</v>
      </c>
      <c r="E295" s="39" t="s">
        <v>5</v>
      </c>
    </row>
    <row r="296" spans="1:5" ht="12.75">
      <c r="A296" s="35" t="s">
        <v>59</v>
      </c>
      <c r="E296" s="40" t="s">
        <v>5</v>
      </c>
    </row>
    <row r="297" spans="1:5" ht="63.75">
      <c r="A297" t="s">
        <v>60</v>
      </c>
      <c r="E297" s="39" t="s">
        <v>351</v>
      </c>
    </row>
    <row r="298" spans="1:16" ht="12.75">
      <c r="A298" t="s">
        <v>52</v>
      </c>
      <c s="34" t="s">
        <v>352</v>
      </c>
      <c s="34" t="s">
        <v>353</v>
      </c>
      <c s="35" t="s">
        <v>5</v>
      </c>
      <c s="6" t="s">
        <v>354</v>
      </c>
      <c s="36" t="s">
        <v>349</v>
      </c>
      <c s="37">
        <v>7</v>
      </c>
      <c s="36">
        <v>0</v>
      </c>
      <c s="36">
        <f>ROUND(G298*H298,6)</f>
      </c>
      <c r="L298" s="38">
        <v>0</v>
      </c>
      <c s="32">
        <f>ROUND(ROUND(L298,2)*ROUND(G298,3),2)</f>
      </c>
      <c s="36" t="s">
        <v>350</v>
      </c>
      <c>
        <f>(M298*21)/100</f>
      </c>
      <c t="s">
        <v>27</v>
      </c>
    </row>
    <row r="299" spans="1:5" ht="12.75">
      <c r="A299" s="35" t="s">
        <v>58</v>
      </c>
      <c r="E299" s="39" t="s">
        <v>5</v>
      </c>
    </row>
    <row r="300" spans="1:5" ht="12.75">
      <c r="A300" s="35" t="s">
        <v>59</v>
      </c>
      <c r="E300" s="40" t="s">
        <v>5</v>
      </c>
    </row>
    <row r="301" spans="1:5" ht="63.75">
      <c r="A301" t="s">
        <v>60</v>
      </c>
      <c r="E301" s="39" t="s">
        <v>355</v>
      </c>
    </row>
    <row r="302" spans="1:16" ht="12.75">
      <c r="A302" t="s">
        <v>52</v>
      </c>
      <c s="34" t="s">
        <v>356</v>
      </c>
      <c s="34" t="s">
        <v>357</v>
      </c>
      <c s="35" t="s">
        <v>5</v>
      </c>
      <c s="6" t="s">
        <v>358</v>
      </c>
      <c s="36" t="s">
        <v>85</v>
      </c>
      <c s="37">
        <v>1</v>
      </c>
      <c s="36">
        <v>0</v>
      </c>
      <c s="36">
        <f>ROUND(G302*H302,6)</f>
      </c>
      <c r="L302" s="38">
        <v>0</v>
      </c>
      <c s="32">
        <f>ROUND(ROUND(L302,2)*ROUND(G302,3),2)</f>
      </c>
      <c s="36" t="s">
        <v>64</v>
      </c>
      <c>
        <f>(M302*21)/100</f>
      </c>
      <c t="s">
        <v>27</v>
      </c>
    </row>
    <row r="303" spans="1:5" ht="12.75">
      <c r="A303" s="35" t="s">
        <v>58</v>
      </c>
      <c r="E303" s="39" t="s">
        <v>5</v>
      </c>
    </row>
    <row r="304" spans="1:5" ht="12.75">
      <c r="A304" s="35" t="s">
        <v>59</v>
      </c>
      <c r="E304" s="40" t="s">
        <v>222</v>
      </c>
    </row>
    <row r="305" spans="1:5" ht="102">
      <c r="A305" t="s">
        <v>60</v>
      </c>
      <c r="E305" s="39" t="s">
        <v>359</v>
      </c>
    </row>
    <row r="306" spans="1:16" ht="12.75">
      <c r="A306" t="s">
        <v>52</v>
      </c>
      <c s="34" t="s">
        <v>360</v>
      </c>
      <c s="34" t="s">
        <v>361</v>
      </c>
      <c s="35" t="s">
        <v>5</v>
      </c>
      <c s="6" t="s">
        <v>362</v>
      </c>
      <c s="36" t="s">
        <v>85</v>
      </c>
      <c s="37">
        <v>1</v>
      </c>
      <c s="36">
        <v>0</v>
      </c>
      <c s="36">
        <f>ROUND(G306*H306,6)</f>
      </c>
      <c r="L306" s="38">
        <v>0</v>
      </c>
      <c s="32">
        <f>ROUND(ROUND(L306,2)*ROUND(G306,3),2)</f>
      </c>
      <c s="36" t="s">
        <v>64</v>
      </c>
      <c>
        <f>(M306*21)/100</f>
      </c>
      <c t="s">
        <v>27</v>
      </c>
    </row>
    <row r="307" spans="1:5" ht="12.75">
      <c r="A307" s="35" t="s">
        <v>58</v>
      </c>
      <c r="E307" s="39" t="s">
        <v>5</v>
      </c>
    </row>
    <row r="308" spans="1:5" ht="12.75">
      <c r="A308" s="35" t="s">
        <v>59</v>
      </c>
      <c r="E308" s="40" t="s">
        <v>222</v>
      </c>
    </row>
    <row r="309" spans="1:5" ht="76.5">
      <c r="A309" t="s">
        <v>60</v>
      </c>
      <c r="E309" s="39" t="s">
        <v>170</v>
      </c>
    </row>
    <row r="310" spans="1:16" ht="12.75">
      <c r="A310" t="s">
        <v>52</v>
      </c>
      <c s="34" t="s">
        <v>363</v>
      </c>
      <c s="34" t="s">
        <v>364</v>
      </c>
      <c s="35" t="s">
        <v>5</v>
      </c>
      <c s="6" t="s">
        <v>365</v>
      </c>
      <c s="36" t="s">
        <v>85</v>
      </c>
      <c s="37">
        <v>1</v>
      </c>
      <c s="36">
        <v>0</v>
      </c>
      <c s="36">
        <f>ROUND(G310*H310,6)</f>
      </c>
      <c r="L310" s="38">
        <v>0</v>
      </c>
      <c s="32">
        <f>ROUND(ROUND(L310,2)*ROUND(G310,3),2)</f>
      </c>
      <c s="36" t="s">
        <v>64</v>
      </c>
      <c>
        <f>(M310*21)/100</f>
      </c>
      <c t="s">
        <v>27</v>
      </c>
    </row>
    <row r="311" spans="1:5" ht="12.75">
      <c r="A311" s="35" t="s">
        <v>58</v>
      </c>
      <c r="E311" s="39" t="s">
        <v>5</v>
      </c>
    </row>
    <row r="312" spans="1:5" ht="12.75">
      <c r="A312" s="35" t="s">
        <v>59</v>
      </c>
      <c r="E312" s="40" t="s">
        <v>222</v>
      </c>
    </row>
    <row r="313" spans="1:5" ht="89.25">
      <c r="A313" t="s">
        <v>60</v>
      </c>
      <c r="E313" s="39" t="s">
        <v>366</v>
      </c>
    </row>
    <row r="314" spans="1:13" ht="12.75">
      <c r="A314" t="s">
        <v>49</v>
      </c>
      <c r="C314" s="31" t="s">
        <v>367</v>
      </c>
      <c r="E314" s="33" t="s">
        <v>368</v>
      </c>
      <c r="J314" s="32">
        <f>0</f>
      </c>
      <c s="32">
        <f>0</f>
      </c>
      <c s="32">
        <f>0+L315+L319+L323+L327+L331+L335+L339</f>
      </c>
      <c s="32">
        <f>0+M315+M319+M323+M327+M331+M335+M339</f>
      </c>
    </row>
    <row r="315" spans="1:16" ht="25.5">
      <c r="A315" t="s">
        <v>52</v>
      </c>
      <c s="34" t="s">
        <v>369</v>
      </c>
      <c s="34" t="s">
        <v>370</v>
      </c>
      <c s="35" t="s">
        <v>371</v>
      </c>
      <c s="6" t="s">
        <v>372</v>
      </c>
      <c s="36" t="s">
        <v>373</v>
      </c>
      <c s="37">
        <v>34.188</v>
      </c>
      <c s="36">
        <v>0</v>
      </c>
      <c s="36">
        <f>ROUND(G315*H315,6)</f>
      </c>
      <c r="L315" s="38">
        <v>0</v>
      </c>
      <c s="32">
        <f>ROUND(ROUND(L315,2)*ROUND(G315,3),2)</f>
      </c>
      <c s="36" t="s">
        <v>64</v>
      </c>
      <c>
        <f>(M315*21)/100</f>
      </c>
      <c t="s">
        <v>27</v>
      </c>
    </row>
    <row r="316" spans="1:5" ht="12.75">
      <c r="A316" s="35" t="s">
        <v>58</v>
      </c>
      <c r="E316" s="39" t="s">
        <v>374</v>
      </c>
    </row>
    <row r="317" spans="1:5" ht="12.75">
      <c r="A317" s="35" t="s">
        <v>59</v>
      </c>
      <c r="E317" s="40" t="s">
        <v>5</v>
      </c>
    </row>
    <row r="318" spans="1:5" ht="165.75">
      <c r="A318" t="s">
        <v>60</v>
      </c>
      <c r="E318" s="39" t="s">
        <v>375</v>
      </c>
    </row>
    <row r="319" spans="1:16" ht="25.5">
      <c r="A319" t="s">
        <v>52</v>
      </c>
      <c s="34" t="s">
        <v>376</v>
      </c>
      <c s="34" t="s">
        <v>377</v>
      </c>
      <c s="35" t="s">
        <v>371</v>
      </c>
      <c s="6" t="s">
        <v>378</v>
      </c>
      <c s="36" t="s">
        <v>373</v>
      </c>
      <c s="37">
        <v>1</v>
      </c>
      <c s="36">
        <v>0</v>
      </c>
      <c s="36">
        <f>ROUND(G319*H319,6)</f>
      </c>
      <c r="L319" s="38">
        <v>0</v>
      </c>
      <c s="32">
        <f>ROUND(ROUND(L319,2)*ROUND(G319,3),2)</f>
      </c>
      <c s="36" t="s">
        <v>64</v>
      </c>
      <c>
        <f>(M319*21)/100</f>
      </c>
      <c t="s">
        <v>27</v>
      </c>
    </row>
    <row r="320" spans="1:5" ht="12.75">
      <c r="A320" s="35" t="s">
        <v>58</v>
      </c>
      <c r="E320" s="39" t="s">
        <v>374</v>
      </c>
    </row>
    <row r="321" spans="1:5" ht="12.75">
      <c r="A321" s="35" t="s">
        <v>59</v>
      </c>
      <c r="E321" s="40" t="s">
        <v>5</v>
      </c>
    </row>
    <row r="322" spans="1:5" ht="165.75">
      <c r="A322" t="s">
        <v>60</v>
      </c>
      <c r="E322" s="39" t="s">
        <v>375</v>
      </c>
    </row>
    <row r="323" spans="1:16" ht="25.5">
      <c r="A323" t="s">
        <v>52</v>
      </c>
      <c s="34" t="s">
        <v>379</v>
      </c>
      <c s="34" t="s">
        <v>380</v>
      </c>
      <c s="35" t="s">
        <v>371</v>
      </c>
      <c s="6" t="s">
        <v>381</v>
      </c>
      <c s="36" t="s">
        <v>373</v>
      </c>
      <c s="37">
        <v>0.2</v>
      </c>
      <c s="36">
        <v>0</v>
      </c>
      <c s="36">
        <f>ROUND(G323*H323,6)</f>
      </c>
      <c r="L323" s="38">
        <v>0</v>
      </c>
      <c s="32">
        <f>ROUND(ROUND(L323,2)*ROUND(G323,3),2)</f>
      </c>
      <c s="36" t="s">
        <v>64</v>
      </c>
      <c>
        <f>(M323*21)/100</f>
      </c>
      <c t="s">
        <v>27</v>
      </c>
    </row>
    <row r="324" spans="1:5" ht="12.75">
      <c r="A324" s="35" t="s">
        <v>58</v>
      </c>
      <c r="E324" s="39" t="s">
        <v>374</v>
      </c>
    </row>
    <row r="325" spans="1:5" ht="12.75">
      <c r="A325" s="35" t="s">
        <v>59</v>
      </c>
      <c r="E325" s="40" t="s">
        <v>5</v>
      </c>
    </row>
    <row r="326" spans="1:5" ht="165.75">
      <c r="A326" t="s">
        <v>60</v>
      </c>
      <c r="E326" s="39" t="s">
        <v>375</v>
      </c>
    </row>
    <row r="327" spans="1:16" ht="25.5">
      <c r="A327" t="s">
        <v>52</v>
      </c>
      <c s="34" t="s">
        <v>382</v>
      </c>
      <c s="34" t="s">
        <v>383</v>
      </c>
      <c s="35" t="s">
        <v>371</v>
      </c>
      <c s="6" t="s">
        <v>384</v>
      </c>
      <c s="36" t="s">
        <v>373</v>
      </c>
      <c s="37">
        <v>0.05</v>
      </c>
      <c s="36">
        <v>0</v>
      </c>
      <c s="36">
        <f>ROUND(G327*H327,6)</f>
      </c>
      <c r="L327" s="38">
        <v>0</v>
      </c>
      <c s="32">
        <f>ROUND(ROUND(L327,2)*ROUND(G327,3),2)</f>
      </c>
      <c s="36" t="s">
        <v>64</v>
      </c>
      <c>
        <f>(M327*21)/100</f>
      </c>
      <c t="s">
        <v>27</v>
      </c>
    </row>
    <row r="328" spans="1:5" ht="25.5">
      <c r="A328" s="35" t="s">
        <v>58</v>
      </c>
      <c r="E328" s="39" t="s">
        <v>385</v>
      </c>
    </row>
    <row r="329" spans="1:5" ht="12.75">
      <c r="A329" s="35" t="s">
        <v>59</v>
      </c>
      <c r="E329" s="40" t="s">
        <v>5</v>
      </c>
    </row>
    <row r="330" spans="1:5" ht="165.75">
      <c r="A330" t="s">
        <v>60</v>
      </c>
      <c r="E330" s="39" t="s">
        <v>375</v>
      </c>
    </row>
    <row r="331" spans="1:16" ht="25.5">
      <c r="A331" t="s">
        <v>52</v>
      </c>
      <c s="34" t="s">
        <v>108</v>
      </c>
      <c s="34" t="s">
        <v>386</v>
      </c>
      <c s="35" t="s">
        <v>371</v>
      </c>
      <c s="6" t="s">
        <v>387</v>
      </c>
      <c s="36" t="s">
        <v>373</v>
      </c>
      <c s="37">
        <v>0.3</v>
      </c>
      <c s="36">
        <v>0</v>
      </c>
      <c s="36">
        <f>ROUND(G331*H331,6)</f>
      </c>
      <c r="L331" s="38">
        <v>0</v>
      </c>
      <c s="32">
        <f>ROUND(ROUND(L331,2)*ROUND(G331,3),2)</f>
      </c>
      <c s="36" t="s">
        <v>64</v>
      </c>
      <c>
        <f>(M331*21)/100</f>
      </c>
      <c t="s">
        <v>27</v>
      </c>
    </row>
    <row r="332" spans="1:5" ht="12.75">
      <c r="A332" s="35" t="s">
        <v>58</v>
      </c>
      <c r="E332" s="39" t="s">
        <v>374</v>
      </c>
    </row>
    <row r="333" spans="1:5" ht="12.75">
      <c r="A333" s="35" t="s">
        <v>59</v>
      </c>
      <c r="E333" s="40" t="s">
        <v>5</v>
      </c>
    </row>
    <row r="334" spans="1:5" ht="165.75">
      <c r="A334" t="s">
        <v>60</v>
      </c>
      <c r="E334" s="39" t="s">
        <v>375</v>
      </c>
    </row>
    <row r="335" spans="1:16" ht="25.5">
      <c r="A335" t="s">
        <v>52</v>
      </c>
      <c s="34" t="s">
        <v>388</v>
      </c>
      <c s="34" t="s">
        <v>389</v>
      </c>
      <c s="35" t="s">
        <v>371</v>
      </c>
      <c s="6" t="s">
        <v>390</v>
      </c>
      <c s="36" t="s">
        <v>373</v>
      </c>
      <c s="37">
        <v>0.1</v>
      </c>
      <c s="36">
        <v>0</v>
      </c>
      <c s="36">
        <f>ROUND(G335*H335,6)</f>
      </c>
      <c r="L335" s="38">
        <v>0</v>
      </c>
      <c s="32">
        <f>ROUND(ROUND(L335,2)*ROUND(G335,3),2)</f>
      </c>
      <c s="36" t="s">
        <v>64</v>
      </c>
      <c>
        <f>(M335*21)/100</f>
      </c>
      <c t="s">
        <v>27</v>
      </c>
    </row>
    <row r="336" spans="1:5" ht="12.75">
      <c r="A336" s="35" t="s">
        <v>58</v>
      </c>
      <c r="E336" s="39" t="s">
        <v>374</v>
      </c>
    </row>
    <row r="337" spans="1:5" ht="12.75">
      <c r="A337" s="35" t="s">
        <v>59</v>
      </c>
      <c r="E337" s="40" t="s">
        <v>5</v>
      </c>
    </row>
    <row r="338" spans="1:5" ht="165.75">
      <c r="A338" t="s">
        <v>60</v>
      </c>
      <c r="E338" s="39" t="s">
        <v>375</v>
      </c>
    </row>
    <row r="339" spans="1:16" ht="25.5">
      <c r="A339" t="s">
        <v>52</v>
      </c>
      <c s="34" t="s">
        <v>391</v>
      </c>
      <c s="34" t="s">
        <v>392</v>
      </c>
      <c s="35" t="s">
        <v>371</v>
      </c>
      <c s="6" t="s">
        <v>393</v>
      </c>
      <c s="36" t="s">
        <v>373</v>
      </c>
      <c s="37">
        <v>0.1</v>
      </c>
      <c s="36">
        <v>0</v>
      </c>
      <c s="36">
        <f>ROUND(G339*H339,6)</f>
      </c>
      <c r="L339" s="38">
        <v>0</v>
      </c>
      <c s="32">
        <f>ROUND(ROUND(L339,2)*ROUND(G339,3),2)</f>
      </c>
      <c s="36" t="s">
        <v>64</v>
      </c>
      <c>
        <f>(M339*21)/100</f>
      </c>
      <c t="s">
        <v>27</v>
      </c>
    </row>
    <row r="340" spans="1:5" ht="12.75">
      <c r="A340" s="35" t="s">
        <v>58</v>
      </c>
      <c r="E340" s="39" t="s">
        <v>374</v>
      </c>
    </row>
    <row r="341" spans="1:5" ht="12.75">
      <c r="A341" s="35" t="s">
        <v>59</v>
      </c>
      <c r="E341" s="40" t="s">
        <v>5</v>
      </c>
    </row>
    <row r="342" spans="1:5" ht="165.75">
      <c r="A342" t="s">
        <v>60</v>
      </c>
      <c r="E342" s="39" t="s">
        <v>375</v>
      </c>
    </row>
    <row r="343" spans="1:13" ht="12.75">
      <c r="A343" t="s">
        <v>46</v>
      </c>
      <c r="C343" s="31" t="s">
        <v>394</v>
      </c>
      <c r="E343" s="33" t="s">
        <v>395</v>
      </c>
      <c r="J343" s="32">
        <f>0+J344+J357+J418</f>
      </c>
      <c s="32">
        <f>0+K344+K357+K418</f>
      </c>
      <c s="32">
        <f>0+L344+L357+L418</f>
      </c>
      <c s="32">
        <f>0+M344+M357+M418</f>
      </c>
    </row>
    <row r="344" spans="1:13" ht="12.75">
      <c r="A344" t="s">
        <v>49</v>
      </c>
      <c r="C344" s="31" t="s">
        <v>50</v>
      </c>
      <c r="E344" s="33" t="s">
        <v>51</v>
      </c>
      <c r="J344" s="32">
        <f>0</f>
      </c>
      <c s="32">
        <f>0</f>
      </c>
      <c s="32">
        <f>0+L345+L349+L353</f>
      </c>
      <c s="32">
        <f>0+M345+M349+M353</f>
      </c>
    </row>
    <row r="345" spans="1:16" ht="12.75">
      <c r="A345" t="s">
        <v>52</v>
      </c>
      <c s="34" t="s">
        <v>53</v>
      </c>
      <c s="34" t="s">
        <v>62</v>
      </c>
      <c s="35" t="s">
        <v>5</v>
      </c>
      <c s="6" t="s">
        <v>63</v>
      </c>
      <c s="36" t="s">
        <v>56</v>
      </c>
      <c s="37">
        <v>9.394</v>
      </c>
      <c s="36">
        <v>0</v>
      </c>
      <c s="36">
        <f>ROUND(G345*H345,6)</f>
      </c>
      <c r="L345" s="38">
        <v>0</v>
      </c>
      <c s="32">
        <f>ROUND(ROUND(L345,2)*ROUND(G345,3),2)</f>
      </c>
      <c s="36" t="s">
        <v>64</v>
      </c>
      <c>
        <f>(M345*21)/100</f>
      </c>
      <c t="s">
        <v>27</v>
      </c>
    </row>
    <row r="346" spans="1:5" ht="12.75">
      <c r="A346" s="35" t="s">
        <v>58</v>
      </c>
      <c r="E346" s="39" t="s">
        <v>5</v>
      </c>
    </row>
    <row r="347" spans="1:5" ht="12.75">
      <c r="A347" s="35" t="s">
        <v>59</v>
      </c>
      <c r="E347" s="40" t="s">
        <v>65</v>
      </c>
    </row>
    <row r="348" spans="1:5" ht="318.75">
      <c r="A348" t="s">
        <v>60</v>
      </c>
      <c r="E348" s="39" t="s">
        <v>66</v>
      </c>
    </row>
    <row r="349" spans="1:16" ht="12.75">
      <c r="A349" t="s">
        <v>52</v>
      </c>
      <c s="34" t="s">
        <v>27</v>
      </c>
      <c s="34" t="s">
        <v>67</v>
      </c>
      <c s="35" t="s">
        <v>5</v>
      </c>
      <c s="6" t="s">
        <v>68</v>
      </c>
      <c s="36" t="s">
        <v>56</v>
      </c>
      <c s="37">
        <v>32.879</v>
      </c>
      <c s="36">
        <v>0</v>
      </c>
      <c s="36">
        <f>ROUND(G349*H349,6)</f>
      </c>
      <c r="L349" s="38">
        <v>0</v>
      </c>
      <c s="32">
        <f>ROUND(ROUND(L349,2)*ROUND(G349,3),2)</f>
      </c>
      <c s="36" t="s">
        <v>64</v>
      </c>
      <c>
        <f>(M349*21)/100</f>
      </c>
      <c t="s">
        <v>27</v>
      </c>
    </row>
    <row r="350" spans="1:5" ht="12.75">
      <c r="A350" s="35" t="s">
        <v>58</v>
      </c>
      <c r="E350" s="39" t="s">
        <v>5</v>
      </c>
    </row>
    <row r="351" spans="1:5" ht="12.75">
      <c r="A351" s="35" t="s">
        <v>59</v>
      </c>
      <c r="E351" s="40" t="s">
        <v>65</v>
      </c>
    </row>
    <row r="352" spans="1:5" ht="229.5">
      <c r="A352" t="s">
        <v>60</v>
      </c>
      <c r="E352" s="39" t="s">
        <v>69</v>
      </c>
    </row>
    <row r="353" spans="1:16" ht="12.75">
      <c r="A353" t="s">
        <v>52</v>
      </c>
      <c s="34" t="s">
        <v>26</v>
      </c>
      <c s="34" t="s">
        <v>71</v>
      </c>
      <c s="35" t="s">
        <v>5</v>
      </c>
      <c s="6" t="s">
        <v>72</v>
      </c>
      <c s="36" t="s">
        <v>73</v>
      </c>
      <c s="37">
        <v>46.97</v>
      </c>
      <c s="36">
        <v>0</v>
      </c>
      <c s="36">
        <f>ROUND(G353*H353,6)</f>
      </c>
      <c r="L353" s="38">
        <v>0</v>
      </c>
      <c s="32">
        <f>ROUND(ROUND(L353,2)*ROUND(G353,3),2)</f>
      </c>
      <c s="36" t="s">
        <v>64</v>
      </c>
      <c>
        <f>(M353*21)/100</f>
      </c>
      <c t="s">
        <v>27</v>
      </c>
    </row>
    <row r="354" spans="1:5" ht="12.75">
      <c r="A354" s="35" t="s">
        <v>58</v>
      </c>
      <c r="E354" s="39" t="s">
        <v>5</v>
      </c>
    </row>
    <row r="355" spans="1:5" ht="12.75">
      <c r="A355" s="35" t="s">
        <v>59</v>
      </c>
      <c r="E355" s="40" t="s">
        <v>65</v>
      </c>
    </row>
    <row r="356" spans="1:5" ht="12.75">
      <c r="A356" t="s">
        <v>60</v>
      </c>
      <c r="E356" s="39" t="s">
        <v>74</v>
      </c>
    </row>
    <row r="357" spans="1:13" ht="12.75">
      <c r="A357" t="s">
        <v>49</v>
      </c>
      <c r="C357" s="31" t="s">
        <v>108</v>
      </c>
      <c r="E357" s="33" t="s">
        <v>109</v>
      </c>
      <c r="J357" s="32">
        <f>0</f>
      </c>
      <c s="32">
        <f>0</f>
      </c>
      <c s="32">
        <f>0+L358+L362+L366+L370+L374+L378+L382+L386+L390+L394+L398+L402+L406+L410+L414</f>
      </c>
      <c s="32">
        <f>0+M358+M362+M366+M370+M374+M378+M382+M386+M390+M394+M398+M402+M406+M410+M414</f>
      </c>
    </row>
    <row r="358" spans="1:16" ht="25.5">
      <c r="A358" t="s">
        <v>52</v>
      </c>
      <c s="34" t="s">
        <v>70</v>
      </c>
      <c s="34" t="s">
        <v>111</v>
      </c>
      <c s="35" t="s">
        <v>5</v>
      </c>
      <c s="6" t="s">
        <v>112</v>
      </c>
      <c s="36" t="s">
        <v>85</v>
      </c>
      <c s="37">
        <v>78</v>
      </c>
      <c s="36">
        <v>0</v>
      </c>
      <c s="36">
        <f>ROUND(G358*H358,6)</f>
      </c>
      <c r="L358" s="38">
        <v>0</v>
      </c>
      <c s="32">
        <f>ROUND(ROUND(L358,2)*ROUND(G358,3),2)</f>
      </c>
      <c s="36" t="s">
        <v>64</v>
      </c>
      <c>
        <f>(M358*21)/100</f>
      </c>
      <c t="s">
        <v>27</v>
      </c>
    </row>
    <row r="359" spans="1:5" ht="12.75">
      <c r="A359" s="35" t="s">
        <v>58</v>
      </c>
      <c r="E359" s="39" t="s">
        <v>5</v>
      </c>
    </row>
    <row r="360" spans="1:5" ht="12.75">
      <c r="A360" s="35" t="s">
        <v>59</v>
      </c>
      <c r="E360" s="40" t="s">
        <v>113</v>
      </c>
    </row>
    <row r="361" spans="1:5" ht="76.5">
      <c r="A361" t="s">
        <v>60</v>
      </c>
      <c r="E361" s="39" t="s">
        <v>114</v>
      </c>
    </row>
    <row r="362" spans="1:16" ht="12.75">
      <c r="A362" t="s">
        <v>52</v>
      </c>
      <c s="34" t="s">
        <v>110</v>
      </c>
      <c s="34" t="s">
        <v>116</v>
      </c>
      <c s="35" t="s">
        <v>5</v>
      </c>
      <c s="6" t="s">
        <v>117</v>
      </c>
      <c s="36" t="s">
        <v>85</v>
      </c>
      <c s="37">
        <v>2</v>
      </c>
      <c s="36">
        <v>0</v>
      </c>
      <c s="36">
        <f>ROUND(G362*H362,6)</f>
      </c>
      <c r="L362" s="38">
        <v>0</v>
      </c>
      <c s="32">
        <f>ROUND(ROUND(L362,2)*ROUND(G362,3),2)</f>
      </c>
      <c s="36" t="s">
        <v>64</v>
      </c>
      <c>
        <f>(M362*21)/100</f>
      </c>
      <c t="s">
        <v>27</v>
      </c>
    </row>
    <row r="363" spans="1:5" ht="12.75">
      <c r="A363" s="35" t="s">
        <v>58</v>
      </c>
      <c r="E363" s="39" t="s">
        <v>5</v>
      </c>
    </row>
    <row r="364" spans="1:5" ht="12.75">
      <c r="A364" s="35" t="s">
        <v>59</v>
      </c>
      <c r="E364" s="40" t="s">
        <v>65</v>
      </c>
    </row>
    <row r="365" spans="1:5" ht="102">
      <c r="A365" t="s">
        <v>60</v>
      </c>
      <c r="E365" s="39" t="s">
        <v>118</v>
      </c>
    </row>
    <row r="366" spans="1:16" ht="12.75">
      <c r="A366" t="s">
        <v>52</v>
      </c>
      <c s="34" t="s">
        <v>115</v>
      </c>
      <c s="34" t="s">
        <v>119</v>
      </c>
      <c s="35" t="s">
        <v>5</v>
      </c>
      <c s="6" t="s">
        <v>120</v>
      </c>
      <c s="36" t="s">
        <v>85</v>
      </c>
      <c s="37">
        <v>2</v>
      </c>
      <c s="36">
        <v>0</v>
      </c>
      <c s="36">
        <f>ROUND(G366*H366,6)</f>
      </c>
      <c r="L366" s="38">
        <v>0</v>
      </c>
      <c s="32">
        <f>ROUND(ROUND(L366,2)*ROUND(G366,3),2)</f>
      </c>
      <c s="36" t="s">
        <v>64</v>
      </c>
      <c>
        <f>(M366*21)/100</f>
      </c>
      <c t="s">
        <v>27</v>
      </c>
    </row>
    <row r="367" spans="1:5" ht="12.75">
      <c r="A367" s="35" t="s">
        <v>58</v>
      </c>
      <c r="E367" s="39" t="s">
        <v>5</v>
      </c>
    </row>
    <row r="368" spans="1:5" ht="12.75">
      <c r="A368" s="35" t="s">
        <v>59</v>
      </c>
      <c r="E368" s="40" t="s">
        <v>65</v>
      </c>
    </row>
    <row r="369" spans="1:5" ht="102">
      <c r="A369" t="s">
        <v>60</v>
      </c>
      <c r="E369" s="39" t="s">
        <v>121</v>
      </c>
    </row>
    <row r="370" spans="1:16" ht="12.75">
      <c r="A370" t="s">
        <v>52</v>
      </c>
      <c s="34" t="s">
        <v>75</v>
      </c>
      <c s="34" t="s">
        <v>123</v>
      </c>
      <c s="35" t="s">
        <v>5</v>
      </c>
      <c s="6" t="s">
        <v>124</v>
      </c>
      <c s="36" t="s">
        <v>80</v>
      </c>
      <c s="37">
        <v>114</v>
      </c>
      <c s="36">
        <v>0</v>
      </c>
      <c s="36">
        <f>ROUND(G370*H370,6)</f>
      </c>
      <c r="L370" s="38">
        <v>0</v>
      </c>
      <c s="32">
        <f>ROUND(ROUND(L370,2)*ROUND(G370,3),2)</f>
      </c>
      <c s="36" t="s">
        <v>64</v>
      </c>
      <c>
        <f>(M370*21)/100</f>
      </c>
      <c t="s">
        <v>27</v>
      </c>
    </row>
    <row r="371" spans="1:5" ht="12.75">
      <c r="A371" s="35" t="s">
        <v>58</v>
      </c>
      <c r="E371" s="39" t="s">
        <v>5</v>
      </c>
    </row>
    <row r="372" spans="1:5" ht="12.75">
      <c r="A372" s="35" t="s">
        <v>59</v>
      </c>
      <c r="E372" s="40" t="s">
        <v>65</v>
      </c>
    </row>
    <row r="373" spans="1:5" ht="102">
      <c r="A373" t="s">
        <v>60</v>
      </c>
      <c r="E373" s="39" t="s">
        <v>125</v>
      </c>
    </row>
    <row r="374" spans="1:16" ht="12.75">
      <c r="A374" t="s">
        <v>52</v>
      </c>
      <c s="34" t="s">
        <v>122</v>
      </c>
      <c s="34" t="s">
        <v>131</v>
      </c>
      <c s="35" t="s">
        <v>5</v>
      </c>
      <c s="6" t="s">
        <v>132</v>
      </c>
      <c s="36" t="s">
        <v>80</v>
      </c>
      <c s="37">
        <v>27</v>
      </c>
      <c s="36">
        <v>0</v>
      </c>
      <c s="36">
        <f>ROUND(G374*H374,6)</f>
      </c>
      <c r="L374" s="38">
        <v>0</v>
      </c>
      <c s="32">
        <f>ROUND(ROUND(L374,2)*ROUND(G374,3),2)</f>
      </c>
      <c s="36" t="s">
        <v>64</v>
      </c>
      <c>
        <f>(M374*21)/100</f>
      </c>
      <c t="s">
        <v>27</v>
      </c>
    </row>
    <row r="375" spans="1:5" ht="12.75">
      <c r="A375" s="35" t="s">
        <v>58</v>
      </c>
      <c r="E375" s="39" t="s">
        <v>5</v>
      </c>
    </row>
    <row r="376" spans="1:5" ht="12.75">
      <c r="A376" s="35" t="s">
        <v>59</v>
      </c>
      <c r="E376" s="40" t="s">
        <v>65</v>
      </c>
    </row>
    <row r="377" spans="1:5" ht="76.5">
      <c r="A377" t="s">
        <v>60</v>
      </c>
      <c r="E377" s="39" t="s">
        <v>133</v>
      </c>
    </row>
    <row r="378" spans="1:16" ht="12.75">
      <c r="A378" t="s">
        <v>52</v>
      </c>
      <c s="34" t="s">
        <v>126</v>
      </c>
      <c s="34" t="s">
        <v>135</v>
      </c>
      <c s="35" t="s">
        <v>5</v>
      </c>
      <c s="6" t="s">
        <v>136</v>
      </c>
      <c s="36" t="s">
        <v>80</v>
      </c>
      <c s="37">
        <v>135</v>
      </c>
      <c s="36">
        <v>0</v>
      </c>
      <c s="36">
        <f>ROUND(G378*H378,6)</f>
      </c>
      <c r="L378" s="38">
        <v>0</v>
      </c>
      <c s="32">
        <f>ROUND(ROUND(L378,2)*ROUND(G378,3),2)</f>
      </c>
      <c s="36" t="s">
        <v>64</v>
      </c>
      <c>
        <f>(M378*21)/100</f>
      </c>
      <c t="s">
        <v>27</v>
      </c>
    </row>
    <row r="379" spans="1:5" ht="12.75">
      <c r="A379" s="35" t="s">
        <v>58</v>
      </c>
      <c r="E379" s="39" t="s">
        <v>5</v>
      </c>
    </row>
    <row r="380" spans="1:5" ht="12.75">
      <c r="A380" s="35" t="s">
        <v>59</v>
      </c>
      <c r="E380" s="40" t="s">
        <v>65</v>
      </c>
    </row>
    <row r="381" spans="1:5" ht="38.25">
      <c r="A381" t="s">
        <v>60</v>
      </c>
      <c r="E381" s="39" t="s">
        <v>137</v>
      </c>
    </row>
    <row r="382" spans="1:16" ht="25.5">
      <c r="A382" t="s">
        <v>52</v>
      </c>
      <c s="34" t="s">
        <v>130</v>
      </c>
      <c s="34" t="s">
        <v>144</v>
      </c>
      <c s="35" t="s">
        <v>5</v>
      </c>
      <c s="6" t="s">
        <v>145</v>
      </c>
      <c s="36" t="s">
        <v>85</v>
      </c>
      <c s="37">
        <v>4</v>
      </c>
      <c s="36">
        <v>0</v>
      </c>
      <c s="36">
        <f>ROUND(G382*H382,6)</f>
      </c>
      <c r="L382" s="38">
        <v>0</v>
      </c>
      <c s="32">
        <f>ROUND(ROUND(L382,2)*ROUND(G382,3),2)</f>
      </c>
      <c s="36" t="s">
        <v>64</v>
      </c>
      <c>
        <f>(M382*21)/100</f>
      </c>
      <c t="s">
        <v>27</v>
      </c>
    </row>
    <row r="383" spans="1:5" ht="12.75">
      <c r="A383" s="35" t="s">
        <v>58</v>
      </c>
      <c r="E383" s="39" t="s">
        <v>5</v>
      </c>
    </row>
    <row r="384" spans="1:5" ht="12.75">
      <c r="A384" s="35" t="s">
        <v>59</v>
      </c>
      <c r="E384" s="40" t="s">
        <v>65</v>
      </c>
    </row>
    <row r="385" spans="1:5" ht="38.25">
      <c r="A385" t="s">
        <v>60</v>
      </c>
      <c r="E385" s="39" t="s">
        <v>146</v>
      </c>
    </row>
    <row r="386" spans="1:16" ht="12.75">
      <c r="A386" t="s">
        <v>52</v>
      </c>
      <c s="34" t="s">
        <v>134</v>
      </c>
      <c s="34" t="s">
        <v>148</v>
      </c>
      <c s="35" t="s">
        <v>5</v>
      </c>
      <c s="6" t="s">
        <v>149</v>
      </c>
      <c s="36" t="s">
        <v>85</v>
      </c>
      <c s="37">
        <v>3</v>
      </c>
      <c s="36">
        <v>0</v>
      </c>
      <c s="36">
        <f>ROUND(G386*H386,6)</f>
      </c>
      <c r="L386" s="38">
        <v>0</v>
      </c>
      <c s="32">
        <f>ROUND(ROUND(L386,2)*ROUND(G386,3),2)</f>
      </c>
      <c s="36" t="s">
        <v>64</v>
      </c>
      <c>
        <f>(M386*21)/100</f>
      </c>
      <c t="s">
        <v>27</v>
      </c>
    </row>
    <row r="387" spans="1:5" ht="12.75">
      <c r="A387" s="35" t="s">
        <v>58</v>
      </c>
      <c r="E387" s="39" t="s">
        <v>5</v>
      </c>
    </row>
    <row r="388" spans="1:5" ht="12.75">
      <c r="A388" s="35" t="s">
        <v>59</v>
      </c>
      <c r="E388" s="40" t="s">
        <v>65</v>
      </c>
    </row>
    <row r="389" spans="1:5" ht="51">
      <c r="A389" t="s">
        <v>60</v>
      </c>
      <c r="E389" s="39" t="s">
        <v>150</v>
      </c>
    </row>
    <row r="390" spans="1:16" ht="25.5">
      <c r="A390" t="s">
        <v>52</v>
      </c>
      <c s="34" t="s">
        <v>138</v>
      </c>
      <c s="34" t="s">
        <v>152</v>
      </c>
      <c s="35" t="s">
        <v>5</v>
      </c>
      <c s="6" t="s">
        <v>153</v>
      </c>
      <c s="36" t="s">
        <v>85</v>
      </c>
      <c s="37">
        <v>9</v>
      </c>
      <c s="36">
        <v>0</v>
      </c>
      <c s="36">
        <f>ROUND(G390*H390,6)</f>
      </c>
      <c r="L390" s="38">
        <v>0</v>
      </c>
      <c s="32">
        <f>ROUND(ROUND(L390,2)*ROUND(G390,3),2)</f>
      </c>
      <c s="36" t="s">
        <v>64</v>
      </c>
      <c>
        <f>(M390*21)/100</f>
      </c>
      <c t="s">
        <v>27</v>
      </c>
    </row>
    <row r="391" spans="1:5" ht="12.75">
      <c r="A391" s="35" t="s">
        <v>58</v>
      </c>
      <c r="E391" s="39" t="s">
        <v>5</v>
      </c>
    </row>
    <row r="392" spans="1:5" ht="12.75">
      <c r="A392" s="35" t="s">
        <v>59</v>
      </c>
      <c r="E392" s="40" t="s">
        <v>65</v>
      </c>
    </row>
    <row r="393" spans="1:5" ht="51">
      <c r="A393" t="s">
        <v>60</v>
      </c>
      <c r="E393" s="39" t="s">
        <v>154</v>
      </c>
    </row>
    <row r="394" spans="1:16" ht="12.75">
      <c r="A394" t="s">
        <v>52</v>
      </c>
      <c s="34" t="s">
        <v>143</v>
      </c>
      <c s="34" t="s">
        <v>156</v>
      </c>
      <c s="35" t="s">
        <v>5</v>
      </c>
      <c s="6" t="s">
        <v>157</v>
      </c>
      <c s="36" t="s">
        <v>80</v>
      </c>
      <c s="37">
        <v>27</v>
      </c>
      <c s="36">
        <v>0</v>
      </c>
      <c s="36">
        <f>ROUND(G394*H394,6)</f>
      </c>
      <c r="L394" s="38">
        <v>0</v>
      </c>
      <c s="32">
        <f>ROUND(ROUND(L394,2)*ROUND(G394,3),2)</f>
      </c>
      <c s="36" t="s">
        <v>64</v>
      </c>
      <c>
        <f>(M394*21)/100</f>
      </c>
      <c t="s">
        <v>27</v>
      </c>
    </row>
    <row r="395" spans="1:5" ht="12.75">
      <c r="A395" s="35" t="s">
        <v>58</v>
      </c>
      <c r="E395" s="39" t="s">
        <v>5</v>
      </c>
    </row>
    <row r="396" spans="1:5" ht="12.75">
      <c r="A396" s="35" t="s">
        <v>59</v>
      </c>
      <c r="E396" s="40" t="s">
        <v>65</v>
      </c>
    </row>
    <row r="397" spans="1:5" ht="63.75">
      <c r="A397" t="s">
        <v>60</v>
      </c>
      <c r="E397" s="39" t="s">
        <v>158</v>
      </c>
    </row>
    <row r="398" spans="1:16" ht="25.5">
      <c r="A398" t="s">
        <v>52</v>
      </c>
      <c s="34" t="s">
        <v>147</v>
      </c>
      <c s="34" t="s">
        <v>396</v>
      </c>
      <c s="35" t="s">
        <v>5</v>
      </c>
      <c s="6" t="s">
        <v>173</v>
      </c>
      <c s="36" t="s">
        <v>85</v>
      </c>
      <c s="37">
        <v>1</v>
      </c>
      <c s="36">
        <v>0</v>
      </c>
      <c s="36">
        <f>ROUND(G398*H398,6)</f>
      </c>
      <c r="L398" s="38">
        <v>0</v>
      </c>
      <c s="32">
        <f>ROUND(ROUND(L398,2)*ROUND(G398,3),2)</f>
      </c>
      <c s="36" t="s">
        <v>64</v>
      </c>
      <c>
        <f>(M398*21)/100</f>
      </c>
      <c t="s">
        <v>27</v>
      </c>
    </row>
    <row r="399" spans="1:5" ht="12.75">
      <c r="A399" s="35" t="s">
        <v>58</v>
      </c>
      <c r="E399" s="39" t="s">
        <v>5</v>
      </c>
    </row>
    <row r="400" spans="1:5" ht="12.75">
      <c r="A400" s="35" t="s">
        <v>59</v>
      </c>
      <c r="E400" s="40" t="s">
        <v>65</v>
      </c>
    </row>
    <row r="401" spans="1:5" ht="127.5">
      <c r="A401" t="s">
        <v>60</v>
      </c>
      <c r="E401" s="39" t="s">
        <v>174</v>
      </c>
    </row>
    <row r="402" spans="1:16" ht="12.75">
      <c r="A402" t="s">
        <v>52</v>
      </c>
      <c s="34" t="s">
        <v>186</v>
      </c>
      <c s="34" t="s">
        <v>160</v>
      </c>
      <c s="35" t="s">
        <v>5</v>
      </c>
      <c s="6" t="s">
        <v>161</v>
      </c>
      <c s="36" t="s">
        <v>85</v>
      </c>
      <c s="37">
        <v>6</v>
      </c>
      <c s="36">
        <v>0</v>
      </c>
      <c s="36">
        <f>ROUND(G402*H402,6)</f>
      </c>
      <c r="L402" s="38">
        <v>0</v>
      </c>
      <c s="32">
        <f>ROUND(ROUND(L402,2)*ROUND(G402,3),2)</f>
      </c>
      <c s="36" t="s">
        <v>64</v>
      </c>
      <c>
        <f>(M402*21)/100</f>
      </c>
      <c t="s">
        <v>27</v>
      </c>
    </row>
    <row r="403" spans="1:5" ht="12.75">
      <c r="A403" s="35" t="s">
        <v>58</v>
      </c>
      <c r="E403" s="39" t="s">
        <v>5</v>
      </c>
    </row>
    <row r="404" spans="1:5" ht="12.75">
      <c r="A404" s="35" t="s">
        <v>59</v>
      </c>
      <c r="E404" s="40" t="s">
        <v>113</v>
      </c>
    </row>
    <row r="405" spans="1:5" ht="51">
      <c r="A405" t="s">
        <v>60</v>
      </c>
      <c r="E405" s="39" t="s">
        <v>162</v>
      </c>
    </row>
    <row r="406" spans="1:16" ht="12.75">
      <c r="A406" t="s">
        <v>52</v>
      </c>
      <c s="34" t="s">
        <v>255</v>
      </c>
      <c s="34" t="s">
        <v>397</v>
      </c>
      <c s="35" t="s">
        <v>5</v>
      </c>
      <c s="6" t="s">
        <v>177</v>
      </c>
      <c s="36" t="s">
        <v>85</v>
      </c>
      <c s="37">
        <v>1</v>
      </c>
      <c s="36">
        <v>0</v>
      </c>
      <c s="36">
        <f>ROUND(G406*H406,6)</f>
      </c>
      <c r="L406" s="38">
        <v>0</v>
      </c>
      <c s="32">
        <f>ROUND(ROUND(L406,2)*ROUND(G406,3),2)</f>
      </c>
      <c s="36" t="s">
        <v>64</v>
      </c>
      <c>
        <f>(M406*21)/100</f>
      </c>
      <c t="s">
        <v>27</v>
      </c>
    </row>
    <row r="407" spans="1:5" ht="12.75">
      <c r="A407" s="35" t="s">
        <v>58</v>
      </c>
      <c r="E407" s="39" t="s">
        <v>5</v>
      </c>
    </row>
    <row r="408" spans="1:5" ht="12.75">
      <c r="A408" s="35" t="s">
        <v>59</v>
      </c>
      <c r="E408" s="40" t="s">
        <v>65</v>
      </c>
    </row>
    <row r="409" spans="1:5" ht="127.5">
      <c r="A409" t="s">
        <v>60</v>
      </c>
      <c r="E409" s="39" t="s">
        <v>178</v>
      </c>
    </row>
    <row r="410" spans="1:16" ht="12.75">
      <c r="A410" t="s">
        <v>52</v>
      </c>
      <c s="34" t="s">
        <v>287</v>
      </c>
      <c s="34" t="s">
        <v>164</v>
      </c>
      <c s="35" t="s">
        <v>5</v>
      </c>
      <c s="6" t="s">
        <v>165</v>
      </c>
      <c s="36" t="s">
        <v>85</v>
      </c>
      <c s="37">
        <v>6</v>
      </c>
      <c s="36">
        <v>0</v>
      </c>
      <c s="36">
        <f>ROUND(G410*H410,6)</f>
      </c>
      <c r="L410" s="38">
        <v>0</v>
      </c>
      <c s="32">
        <f>ROUND(ROUND(L410,2)*ROUND(G410,3),2)</f>
      </c>
      <c s="36" t="s">
        <v>64</v>
      </c>
      <c>
        <f>(M410*21)/100</f>
      </c>
      <c t="s">
        <v>27</v>
      </c>
    </row>
    <row r="411" spans="1:5" ht="12.75">
      <c r="A411" s="35" t="s">
        <v>58</v>
      </c>
      <c r="E411" s="39" t="s">
        <v>5</v>
      </c>
    </row>
    <row r="412" spans="1:5" ht="12.75">
      <c r="A412" s="35" t="s">
        <v>59</v>
      </c>
      <c r="E412" s="40" t="s">
        <v>65</v>
      </c>
    </row>
    <row r="413" spans="1:5" ht="89.25">
      <c r="A413" t="s">
        <v>60</v>
      </c>
      <c r="E413" s="39" t="s">
        <v>166</v>
      </c>
    </row>
    <row r="414" spans="1:16" ht="12.75">
      <c r="A414" t="s">
        <v>52</v>
      </c>
      <c s="34" t="s">
        <v>291</v>
      </c>
      <c s="34" t="s">
        <v>168</v>
      </c>
      <c s="35" t="s">
        <v>5</v>
      </c>
      <c s="6" t="s">
        <v>169</v>
      </c>
      <c s="36" t="s">
        <v>85</v>
      </c>
      <c s="37">
        <v>6</v>
      </c>
      <c s="36">
        <v>0</v>
      </c>
      <c s="36">
        <f>ROUND(G414*H414,6)</f>
      </c>
      <c r="L414" s="38">
        <v>0</v>
      </c>
      <c s="32">
        <f>ROUND(ROUND(L414,2)*ROUND(G414,3),2)</f>
      </c>
      <c s="36" t="s">
        <v>64</v>
      </c>
      <c>
        <f>(M414*21)/100</f>
      </c>
      <c t="s">
        <v>27</v>
      </c>
    </row>
    <row r="415" spans="1:5" ht="12.75">
      <c r="A415" s="35" t="s">
        <v>58</v>
      </c>
      <c r="E415" s="39" t="s">
        <v>5</v>
      </c>
    </row>
    <row r="416" spans="1:5" ht="12.75">
      <c r="A416" s="35" t="s">
        <v>59</v>
      </c>
      <c r="E416" s="40" t="s">
        <v>65</v>
      </c>
    </row>
    <row r="417" spans="1:5" ht="76.5">
      <c r="A417" t="s">
        <v>60</v>
      </c>
      <c r="E417" s="39" t="s">
        <v>170</v>
      </c>
    </row>
    <row r="418" spans="1:13" ht="12.75">
      <c r="A418" t="s">
        <v>49</v>
      </c>
      <c r="C418" s="31" t="s">
        <v>179</v>
      </c>
      <c r="E418" s="33" t="s">
        <v>180</v>
      </c>
      <c r="J418" s="32">
        <f>0</f>
      </c>
      <c s="32">
        <f>0</f>
      </c>
      <c s="32">
        <f>0+L419+L423+L427+L431+L435+L439+L443+L447+L451+L455+L459+L463+L467+L471+L475+L479+L483+L487+L491+L495+L499+L503+L507+L511+L515+L519+L523+L527+L531+L535+L539+L543+L547+L551+L555</f>
      </c>
      <c s="32">
        <f>0+M419+M423+M427+M431+M435+M439+M443+M447+M451+M455+M459+M463+M467+M471+M475+M479+M483+M487+M491+M495+M499+M503+M507+M511+M515+M519+M523+M527+M531+M535+M539+M543+M547+M551+M555</f>
      </c>
    </row>
    <row r="419" spans="1:16" ht="12.75">
      <c r="A419" t="s">
        <v>52</v>
      </c>
      <c s="34" t="s">
        <v>151</v>
      </c>
      <c s="34" t="s">
        <v>182</v>
      </c>
      <c s="35" t="s">
        <v>5</v>
      </c>
      <c s="6" t="s">
        <v>183</v>
      </c>
      <c s="36" t="s">
        <v>184</v>
      </c>
      <c s="37">
        <v>1.43</v>
      </c>
      <c s="36">
        <v>0</v>
      </c>
      <c s="36">
        <f>ROUND(G419*H419,6)</f>
      </c>
      <c r="L419" s="38">
        <v>0</v>
      </c>
      <c s="32">
        <f>ROUND(ROUND(L419,2)*ROUND(G419,3),2)</f>
      </c>
      <c s="36" t="s">
        <v>64</v>
      </c>
      <c>
        <f>(M419*21)/100</f>
      </c>
      <c t="s">
        <v>27</v>
      </c>
    </row>
    <row r="420" spans="1:5" ht="12.75">
      <c r="A420" s="35" t="s">
        <v>58</v>
      </c>
      <c r="E420" s="39" t="s">
        <v>5</v>
      </c>
    </row>
    <row r="421" spans="1:5" ht="12.75">
      <c r="A421" s="35" t="s">
        <v>59</v>
      </c>
      <c r="E421" s="40" t="s">
        <v>113</v>
      </c>
    </row>
    <row r="422" spans="1:5" ht="38.25">
      <c r="A422" t="s">
        <v>60</v>
      </c>
      <c r="E422" s="39" t="s">
        <v>185</v>
      </c>
    </row>
    <row r="423" spans="1:16" ht="12.75">
      <c r="A423" t="s">
        <v>52</v>
      </c>
      <c s="34" t="s">
        <v>155</v>
      </c>
      <c s="34" t="s">
        <v>187</v>
      </c>
      <c s="35" t="s">
        <v>5</v>
      </c>
      <c s="6" t="s">
        <v>188</v>
      </c>
      <c s="36" t="s">
        <v>184</v>
      </c>
      <c s="37">
        <v>3.12</v>
      </c>
      <c s="36">
        <v>0</v>
      </c>
      <c s="36">
        <f>ROUND(G423*H423,6)</f>
      </c>
      <c r="L423" s="38">
        <v>0</v>
      </c>
      <c s="32">
        <f>ROUND(ROUND(L423,2)*ROUND(G423,3),2)</f>
      </c>
      <c s="36" t="s">
        <v>64</v>
      </c>
      <c>
        <f>(M423*21)/100</f>
      </c>
      <c t="s">
        <v>27</v>
      </c>
    </row>
    <row r="424" spans="1:5" ht="12.75">
      <c r="A424" s="35" t="s">
        <v>58</v>
      </c>
      <c r="E424" s="39" t="s">
        <v>5</v>
      </c>
    </row>
    <row r="425" spans="1:5" ht="12.75">
      <c r="A425" s="35" t="s">
        <v>59</v>
      </c>
      <c r="E425" s="40" t="s">
        <v>113</v>
      </c>
    </row>
    <row r="426" spans="1:5" ht="38.25">
      <c r="A426" t="s">
        <v>60</v>
      </c>
      <c r="E426" s="39" t="s">
        <v>185</v>
      </c>
    </row>
    <row r="427" spans="1:16" ht="12.75">
      <c r="A427" t="s">
        <v>52</v>
      </c>
      <c s="34" t="s">
        <v>77</v>
      </c>
      <c s="34" t="s">
        <v>190</v>
      </c>
      <c s="35" t="s">
        <v>5</v>
      </c>
      <c s="6" t="s">
        <v>191</v>
      </c>
      <c s="36" t="s">
        <v>184</v>
      </c>
      <c s="37">
        <v>1.43</v>
      </c>
      <c s="36">
        <v>0</v>
      </c>
      <c s="36">
        <f>ROUND(G427*H427,6)</f>
      </c>
      <c r="L427" s="38">
        <v>0</v>
      </c>
      <c s="32">
        <f>ROUND(ROUND(L427,2)*ROUND(G427,3),2)</f>
      </c>
      <c s="36" t="s">
        <v>64</v>
      </c>
      <c>
        <f>(M427*21)/100</f>
      </c>
      <c t="s">
        <v>27</v>
      </c>
    </row>
    <row r="428" spans="1:5" ht="12.75">
      <c r="A428" s="35" t="s">
        <v>58</v>
      </c>
      <c r="E428" s="39" t="s">
        <v>5</v>
      </c>
    </row>
    <row r="429" spans="1:5" ht="12.75">
      <c r="A429" s="35" t="s">
        <v>59</v>
      </c>
      <c r="E429" s="40" t="s">
        <v>113</v>
      </c>
    </row>
    <row r="430" spans="1:5" ht="127.5">
      <c r="A430" t="s">
        <v>60</v>
      </c>
      <c r="E430" s="39" t="s">
        <v>192</v>
      </c>
    </row>
    <row r="431" spans="1:16" ht="12.75">
      <c r="A431" t="s">
        <v>52</v>
      </c>
      <c s="34" t="s">
        <v>82</v>
      </c>
      <c s="34" t="s">
        <v>194</v>
      </c>
      <c s="35" t="s">
        <v>5</v>
      </c>
      <c s="6" t="s">
        <v>195</v>
      </c>
      <c s="36" t="s">
        <v>184</v>
      </c>
      <c s="37">
        <v>3.12</v>
      </c>
      <c s="36">
        <v>0</v>
      </c>
      <c s="36">
        <f>ROUND(G431*H431,6)</f>
      </c>
      <c r="L431" s="38">
        <v>0</v>
      </c>
      <c s="32">
        <f>ROUND(ROUND(L431,2)*ROUND(G431,3),2)</f>
      </c>
      <c s="36" t="s">
        <v>64</v>
      </c>
      <c>
        <f>(M431*21)/100</f>
      </c>
      <c t="s">
        <v>27</v>
      </c>
    </row>
    <row r="432" spans="1:5" ht="12.75">
      <c r="A432" s="35" t="s">
        <v>58</v>
      </c>
      <c r="E432" s="39" t="s">
        <v>5</v>
      </c>
    </row>
    <row r="433" spans="1:5" ht="12.75">
      <c r="A433" s="35" t="s">
        <v>59</v>
      </c>
      <c r="E433" s="40" t="s">
        <v>113</v>
      </c>
    </row>
    <row r="434" spans="1:5" ht="127.5">
      <c r="A434" t="s">
        <v>60</v>
      </c>
      <c r="E434" s="39" t="s">
        <v>192</v>
      </c>
    </row>
    <row r="435" spans="1:16" ht="25.5">
      <c r="A435" t="s">
        <v>52</v>
      </c>
      <c s="34" t="s">
        <v>87</v>
      </c>
      <c s="34" t="s">
        <v>197</v>
      </c>
      <c s="35" t="s">
        <v>5</v>
      </c>
      <c s="6" t="s">
        <v>198</v>
      </c>
      <c s="36" t="s">
        <v>85</v>
      </c>
      <c s="37">
        <v>4</v>
      </c>
      <c s="36">
        <v>0</v>
      </c>
      <c s="36">
        <f>ROUND(G435*H435,6)</f>
      </c>
      <c r="L435" s="38">
        <v>0</v>
      </c>
      <c s="32">
        <f>ROUND(ROUND(L435,2)*ROUND(G435,3),2)</f>
      </c>
      <c s="36" t="s">
        <v>64</v>
      </c>
      <c>
        <f>(M435*21)/100</f>
      </c>
      <c t="s">
        <v>27</v>
      </c>
    </row>
    <row r="436" spans="1:5" ht="12.75">
      <c r="A436" s="35" t="s">
        <v>58</v>
      </c>
      <c r="E436" s="39" t="s">
        <v>5</v>
      </c>
    </row>
    <row r="437" spans="1:5" ht="12.75">
      <c r="A437" s="35" t="s">
        <v>59</v>
      </c>
      <c r="E437" s="40" t="s">
        <v>113</v>
      </c>
    </row>
    <row r="438" spans="1:5" ht="63.75">
      <c r="A438" t="s">
        <v>60</v>
      </c>
      <c r="E438" s="39" t="s">
        <v>199</v>
      </c>
    </row>
    <row r="439" spans="1:16" ht="25.5">
      <c r="A439" t="s">
        <v>52</v>
      </c>
      <c s="34" t="s">
        <v>91</v>
      </c>
      <c s="34" t="s">
        <v>201</v>
      </c>
      <c s="35" t="s">
        <v>5</v>
      </c>
      <c s="6" t="s">
        <v>202</v>
      </c>
      <c s="36" t="s">
        <v>85</v>
      </c>
      <c s="37">
        <v>2</v>
      </c>
      <c s="36">
        <v>0</v>
      </c>
      <c s="36">
        <f>ROUND(G439*H439,6)</f>
      </c>
      <c r="L439" s="38">
        <v>0</v>
      </c>
      <c s="32">
        <f>ROUND(ROUND(L439,2)*ROUND(G439,3),2)</f>
      </c>
      <c s="36" t="s">
        <v>64</v>
      </c>
      <c>
        <f>(M439*21)/100</f>
      </c>
      <c t="s">
        <v>27</v>
      </c>
    </row>
    <row r="440" spans="1:5" ht="12.75">
      <c r="A440" s="35" t="s">
        <v>58</v>
      </c>
      <c r="E440" s="39" t="s">
        <v>5</v>
      </c>
    </row>
    <row r="441" spans="1:5" ht="12.75">
      <c r="A441" s="35" t="s">
        <v>59</v>
      </c>
      <c r="E441" s="40" t="s">
        <v>113</v>
      </c>
    </row>
    <row r="442" spans="1:5" ht="63.75">
      <c r="A442" t="s">
        <v>60</v>
      </c>
      <c r="E442" s="39" t="s">
        <v>199</v>
      </c>
    </row>
    <row r="443" spans="1:16" ht="25.5">
      <c r="A443" t="s">
        <v>52</v>
      </c>
      <c s="34" t="s">
        <v>96</v>
      </c>
      <c s="34" t="s">
        <v>204</v>
      </c>
      <c s="35" t="s">
        <v>5</v>
      </c>
      <c s="6" t="s">
        <v>205</v>
      </c>
      <c s="36" t="s">
        <v>85</v>
      </c>
      <c s="37">
        <v>2</v>
      </c>
      <c s="36">
        <v>0</v>
      </c>
      <c s="36">
        <f>ROUND(G443*H443,6)</f>
      </c>
      <c r="L443" s="38">
        <v>0</v>
      </c>
      <c s="32">
        <f>ROUND(ROUND(L443,2)*ROUND(G443,3),2)</f>
      </c>
      <c s="36" t="s">
        <v>64</v>
      </c>
      <c>
        <f>(M443*21)/100</f>
      </c>
      <c t="s">
        <v>27</v>
      </c>
    </row>
    <row r="444" spans="1:5" ht="12.75">
      <c r="A444" s="35" t="s">
        <v>58</v>
      </c>
      <c r="E444" s="39" t="s">
        <v>5</v>
      </c>
    </row>
    <row r="445" spans="1:5" ht="12.75">
      <c r="A445" s="35" t="s">
        <v>59</v>
      </c>
      <c r="E445" s="40" t="s">
        <v>113</v>
      </c>
    </row>
    <row r="446" spans="1:5" ht="76.5">
      <c r="A446" t="s">
        <v>60</v>
      </c>
      <c r="E446" s="39" t="s">
        <v>206</v>
      </c>
    </row>
    <row r="447" spans="1:16" ht="25.5">
      <c r="A447" t="s">
        <v>52</v>
      </c>
      <c s="34" t="s">
        <v>181</v>
      </c>
      <c s="34" t="s">
        <v>208</v>
      </c>
      <c s="35" t="s">
        <v>5</v>
      </c>
      <c s="6" t="s">
        <v>209</v>
      </c>
      <c s="36" t="s">
        <v>85</v>
      </c>
      <c s="37">
        <v>1</v>
      </c>
      <c s="36">
        <v>0</v>
      </c>
      <c s="36">
        <f>ROUND(G447*H447,6)</f>
      </c>
      <c r="L447" s="38">
        <v>0</v>
      </c>
      <c s="32">
        <f>ROUND(ROUND(L447,2)*ROUND(G447,3),2)</f>
      </c>
      <c s="36" t="s">
        <v>64</v>
      </c>
      <c>
        <f>(M447*21)/100</f>
      </c>
      <c t="s">
        <v>27</v>
      </c>
    </row>
    <row r="448" spans="1:5" ht="12.75">
      <c r="A448" s="35" t="s">
        <v>58</v>
      </c>
      <c r="E448" s="39" t="s">
        <v>5</v>
      </c>
    </row>
    <row r="449" spans="1:5" ht="12.75">
      <c r="A449" s="35" t="s">
        <v>59</v>
      </c>
      <c r="E449" s="40" t="s">
        <v>113</v>
      </c>
    </row>
    <row r="450" spans="1:5" ht="76.5">
      <c r="A450" t="s">
        <v>60</v>
      </c>
      <c r="E450" s="39" t="s">
        <v>206</v>
      </c>
    </row>
    <row r="451" spans="1:16" ht="12.75">
      <c r="A451" t="s">
        <v>52</v>
      </c>
      <c s="34" t="s">
        <v>189</v>
      </c>
      <c s="34" t="s">
        <v>211</v>
      </c>
      <c s="35" t="s">
        <v>5</v>
      </c>
      <c s="6" t="s">
        <v>212</v>
      </c>
      <c s="36" t="s">
        <v>85</v>
      </c>
      <c s="37">
        <v>1</v>
      </c>
      <c s="36">
        <v>0</v>
      </c>
      <c s="36">
        <f>ROUND(G451*H451,6)</f>
      </c>
      <c r="L451" s="38">
        <v>0</v>
      </c>
      <c s="32">
        <f>ROUND(ROUND(L451,2)*ROUND(G451,3),2)</f>
      </c>
      <c s="36" t="s">
        <v>64</v>
      </c>
      <c>
        <f>(M451*21)/100</f>
      </c>
      <c t="s">
        <v>27</v>
      </c>
    </row>
    <row r="452" spans="1:5" ht="12.75">
      <c r="A452" s="35" t="s">
        <v>58</v>
      </c>
      <c r="E452" s="39" t="s">
        <v>5</v>
      </c>
    </row>
    <row r="453" spans="1:5" ht="12.75">
      <c r="A453" s="35" t="s">
        <v>59</v>
      </c>
      <c r="E453" s="40" t="s">
        <v>213</v>
      </c>
    </row>
    <row r="454" spans="1:5" ht="102">
      <c r="A454" t="s">
        <v>60</v>
      </c>
      <c r="E454" s="39" t="s">
        <v>214</v>
      </c>
    </row>
    <row r="455" spans="1:16" ht="12.75">
      <c r="A455" t="s">
        <v>52</v>
      </c>
      <c s="34" t="s">
        <v>193</v>
      </c>
      <c s="34" t="s">
        <v>216</v>
      </c>
      <c s="35" t="s">
        <v>5</v>
      </c>
      <c s="6" t="s">
        <v>217</v>
      </c>
      <c s="36" t="s">
        <v>85</v>
      </c>
      <c s="37">
        <v>1</v>
      </c>
      <c s="36">
        <v>0</v>
      </c>
      <c s="36">
        <f>ROUND(G455*H455,6)</f>
      </c>
      <c r="L455" s="38">
        <v>0</v>
      </c>
      <c s="32">
        <f>ROUND(ROUND(L455,2)*ROUND(G455,3),2)</f>
      </c>
      <c s="36" t="s">
        <v>64</v>
      </c>
      <c>
        <f>(M455*21)/100</f>
      </c>
      <c t="s">
        <v>27</v>
      </c>
    </row>
    <row r="456" spans="1:5" ht="12.75">
      <c r="A456" s="35" t="s">
        <v>58</v>
      </c>
      <c r="E456" s="39" t="s">
        <v>5</v>
      </c>
    </row>
    <row r="457" spans="1:5" ht="12.75">
      <c r="A457" s="35" t="s">
        <v>59</v>
      </c>
      <c r="E457" s="40" t="s">
        <v>213</v>
      </c>
    </row>
    <row r="458" spans="1:5" ht="102">
      <c r="A458" t="s">
        <v>60</v>
      </c>
      <c r="E458" s="39" t="s">
        <v>218</v>
      </c>
    </row>
    <row r="459" spans="1:16" ht="25.5">
      <c r="A459" t="s">
        <v>52</v>
      </c>
      <c s="34" t="s">
        <v>196</v>
      </c>
      <c s="34" t="s">
        <v>398</v>
      </c>
      <c s="35" t="s">
        <v>5</v>
      </c>
      <c s="6" t="s">
        <v>339</v>
      </c>
      <c s="36" t="s">
        <v>85</v>
      </c>
      <c s="37">
        <v>1</v>
      </c>
      <c s="36">
        <v>0</v>
      </c>
      <c s="36">
        <f>ROUND(G459*H459,6)</f>
      </c>
      <c r="L459" s="38">
        <v>0</v>
      </c>
      <c s="32">
        <f>ROUND(ROUND(L459,2)*ROUND(G459,3),2)</f>
      </c>
      <c s="36" t="s">
        <v>64</v>
      </c>
      <c>
        <f>(M459*21)/100</f>
      </c>
      <c t="s">
        <v>27</v>
      </c>
    </row>
    <row r="460" spans="1:5" ht="12.75">
      <c r="A460" s="35" t="s">
        <v>58</v>
      </c>
      <c r="E460" s="39" t="s">
        <v>5</v>
      </c>
    </row>
    <row r="461" spans="1:5" ht="12.75">
      <c r="A461" s="35" t="s">
        <v>59</v>
      </c>
      <c r="E461" s="40" t="s">
        <v>311</v>
      </c>
    </row>
    <row r="462" spans="1:5" ht="51">
      <c r="A462" t="s">
        <v>60</v>
      </c>
      <c r="E462" s="39" t="s">
        <v>340</v>
      </c>
    </row>
    <row r="463" spans="1:16" ht="12.75">
      <c r="A463" t="s">
        <v>52</v>
      </c>
      <c s="34" t="s">
        <v>200</v>
      </c>
      <c s="34" t="s">
        <v>225</v>
      </c>
      <c s="35" t="s">
        <v>5</v>
      </c>
      <c s="6" t="s">
        <v>226</v>
      </c>
      <c s="36" t="s">
        <v>85</v>
      </c>
      <c s="37">
        <v>1</v>
      </c>
      <c s="36">
        <v>0</v>
      </c>
      <c s="36">
        <f>ROUND(G463*H463,6)</f>
      </c>
      <c r="L463" s="38">
        <v>0</v>
      </c>
      <c s="32">
        <f>ROUND(ROUND(L463,2)*ROUND(G463,3),2)</f>
      </c>
      <c s="36" t="s">
        <v>64</v>
      </c>
      <c>
        <f>(M463*21)/100</f>
      </c>
      <c t="s">
        <v>27</v>
      </c>
    </row>
    <row r="464" spans="1:5" ht="12.75">
      <c r="A464" s="35" t="s">
        <v>58</v>
      </c>
      <c r="E464" s="39" t="s">
        <v>5</v>
      </c>
    </row>
    <row r="465" spans="1:5" ht="12.75">
      <c r="A465" s="35" t="s">
        <v>59</v>
      </c>
      <c r="E465" s="40" t="s">
        <v>222</v>
      </c>
    </row>
    <row r="466" spans="1:5" ht="63.75">
      <c r="A466" t="s">
        <v>60</v>
      </c>
      <c r="E466" s="39" t="s">
        <v>227</v>
      </c>
    </row>
    <row r="467" spans="1:16" ht="12.75">
      <c r="A467" t="s">
        <v>52</v>
      </c>
      <c s="34" t="s">
        <v>203</v>
      </c>
      <c s="34" t="s">
        <v>229</v>
      </c>
      <c s="35" t="s">
        <v>5</v>
      </c>
      <c s="6" t="s">
        <v>230</v>
      </c>
      <c s="36" t="s">
        <v>85</v>
      </c>
      <c s="37">
        <v>1</v>
      </c>
      <c s="36">
        <v>0</v>
      </c>
      <c s="36">
        <f>ROUND(G467*H467,6)</f>
      </c>
      <c r="L467" s="38">
        <v>0</v>
      </c>
      <c s="32">
        <f>ROUND(ROUND(L467,2)*ROUND(G467,3),2)</f>
      </c>
      <c s="36" t="s">
        <v>64</v>
      </c>
      <c>
        <f>(M467*21)/100</f>
      </c>
      <c t="s">
        <v>27</v>
      </c>
    </row>
    <row r="468" spans="1:5" ht="12.75">
      <c r="A468" s="35" t="s">
        <v>58</v>
      </c>
      <c r="E468" s="39" t="s">
        <v>5</v>
      </c>
    </row>
    <row r="469" spans="1:5" ht="12.75">
      <c r="A469" s="35" t="s">
        <v>59</v>
      </c>
      <c r="E469" s="40" t="s">
        <v>222</v>
      </c>
    </row>
    <row r="470" spans="1:5" ht="89.25">
      <c r="A470" t="s">
        <v>60</v>
      </c>
      <c r="E470" s="39" t="s">
        <v>231</v>
      </c>
    </row>
    <row r="471" spans="1:16" ht="12.75">
      <c r="A471" t="s">
        <v>52</v>
      </c>
      <c s="34" t="s">
        <v>207</v>
      </c>
      <c s="34" t="s">
        <v>233</v>
      </c>
      <c s="35" t="s">
        <v>5</v>
      </c>
      <c s="6" t="s">
        <v>234</v>
      </c>
      <c s="36" t="s">
        <v>85</v>
      </c>
      <c s="37">
        <v>1</v>
      </c>
      <c s="36">
        <v>0</v>
      </c>
      <c s="36">
        <f>ROUND(G471*H471,6)</f>
      </c>
      <c r="L471" s="38">
        <v>0</v>
      </c>
      <c s="32">
        <f>ROUND(ROUND(L471,2)*ROUND(G471,3),2)</f>
      </c>
      <c s="36" t="s">
        <v>64</v>
      </c>
      <c>
        <f>(M471*21)/100</f>
      </c>
      <c t="s">
        <v>27</v>
      </c>
    </row>
    <row r="472" spans="1:5" ht="12.75">
      <c r="A472" s="35" t="s">
        <v>58</v>
      </c>
      <c r="E472" s="39" t="s">
        <v>5</v>
      </c>
    </row>
    <row r="473" spans="1:5" ht="12.75">
      <c r="A473" s="35" t="s">
        <v>59</v>
      </c>
      <c r="E473" s="40" t="s">
        <v>222</v>
      </c>
    </row>
    <row r="474" spans="1:5" ht="89.25">
      <c r="A474" t="s">
        <v>60</v>
      </c>
      <c r="E474" s="39" t="s">
        <v>235</v>
      </c>
    </row>
    <row r="475" spans="1:16" ht="12.75">
      <c r="A475" t="s">
        <v>52</v>
      </c>
      <c s="34" t="s">
        <v>159</v>
      </c>
      <c s="34" t="s">
        <v>237</v>
      </c>
      <c s="35" t="s">
        <v>5</v>
      </c>
      <c s="6" t="s">
        <v>238</v>
      </c>
      <c s="36" t="s">
        <v>85</v>
      </c>
      <c s="37">
        <v>1</v>
      </c>
      <c s="36">
        <v>0</v>
      </c>
      <c s="36">
        <f>ROUND(G475*H475,6)</f>
      </c>
      <c r="L475" s="38">
        <v>0</v>
      </c>
      <c s="32">
        <f>ROUND(ROUND(L475,2)*ROUND(G475,3),2)</f>
      </c>
      <c s="36" t="s">
        <v>64</v>
      </c>
      <c>
        <f>(M475*21)/100</f>
      </c>
      <c t="s">
        <v>27</v>
      </c>
    </row>
    <row r="476" spans="1:5" ht="12.75">
      <c r="A476" s="35" t="s">
        <v>58</v>
      </c>
      <c r="E476" s="39" t="s">
        <v>5</v>
      </c>
    </row>
    <row r="477" spans="1:5" ht="12.75">
      <c r="A477" s="35" t="s">
        <v>59</v>
      </c>
      <c r="E477" s="40" t="s">
        <v>222</v>
      </c>
    </row>
    <row r="478" spans="1:5" ht="127.5">
      <c r="A478" t="s">
        <v>60</v>
      </c>
      <c r="E478" s="39" t="s">
        <v>239</v>
      </c>
    </row>
    <row r="479" spans="1:16" ht="12.75">
      <c r="A479" t="s">
        <v>52</v>
      </c>
      <c s="34" t="s">
        <v>210</v>
      </c>
      <c s="34" t="s">
        <v>241</v>
      </c>
      <c s="35" t="s">
        <v>5</v>
      </c>
      <c s="6" t="s">
        <v>242</v>
      </c>
      <c s="36" t="s">
        <v>85</v>
      </c>
      <c s="37">
        <v>1</v>
      </c>
      <c s="36">
        <v>0</v>
      </c>
      <c s="36">
        <f>ROUND(G479*H479,6)</f>
      </c>
      <c r="L479" s="38">
        <v>0</v>
      </c>
      <c s="32">
        <f>ROUND(ROUND(L479,2)*ROUND(G479,3),2)</f>
      </c>
      <c s="36" t="s">
        <v>64</v>
      </c>
      <c>
        <f>(M479*21)/100</f>
      </c>
      <c t="s">
        <v>27</v>
      </c>
    </row>
    <row r="480" spans="1:5" ht="12.75">
      <c r="A480" s="35" t="s">
        <v>58</v>
      </c>
      <c r="E480" s="39" t="s">
        <v>5</v>
      </c>
    </row>
    <row r="481" spans="1:5" ht="12.75">
      <c r="A481" s="35" t="s">
        <v>59</v>
      </c>
      <c r="E481" s="40" t="s">
        <v>222</v>
      </c>
    </row>
    <row r="482" spans="1:5" ht="89.25">
      <c r="A482" t="s">
        <v>60</v>
      </c>
      <c r="E482" s="39" t="s">
        <v>243</v>
      </c>
    </row>
    <row r="483" spans="1:16" ht="12.75">
      <c r="A483" t="s">
        <v>52</v>
      </c>
      <c s="34" t="s">
        <v>215</v>
      </c>
      <c s="34" t="s">
        <v>245</v>
      </c>
      <c s="35" t="s">
        <v>5</v>
      </c>
      <c s="6" t="s">
        <v>246</v>
      </c>
      <c s="36" t="s">
        <v>85</v>
      </c>
      <c s="37">
        <v>1</v>
      </c>
      <c s="36">
        <v>0</v>
      </c>
      <c s="36">
        <f>ROUND(G483*H483,6)</f>
      </c>
      <c r="L483" s="38">
        <v>0</v>
      </c>
      <c s="32">
        <f>ROUND(ROUND(L483,2)*ROUND(G483,3),2)</f>
      </c>
      <c s="36" t="s">
        <v>64</v>
      </c>
      <c>
        <f>(M483*21)/100</f>
      </c>
      <c t="s">
        <v>27</v>
      </c>
    </row>
    <row r="484" spans="1:5" ht="12.75">
      <c r="A484" s="35" t="s">
        <v>58</v>
      </c>
      <c r="E484" s="39" t="s">
        <v>5</v>
      </c>
    </row>
    <row r="485" spans="1:5" ht="12.75">
      <c r="A485" s="35" t="s">
        <v>59</v>
      </c>
      <c r="E485" s="40" t="s">
        <v>222</v>
      </c>
    </row>
    <row r="486" spans="1:5" ht="89.25">
      <c r="A486" t="s">
        <v>60</v>
      </c>
      <c r="E486" s="39" t="s">
        <v>243</v>
      </c>
    </row>
    <row r="487" spans="1:16" ht="12.75">
      <c r="A487" t="s">
        <v>52</v>
      </c>
      <c s="34" t="s">
        <v>219</v>
      </c>
      <c s="34" t="s">
        <v>264</v>
      </c>
      <c s="35" t="s">
        <v>5</v>
      </c>
      <c s="6" t="s">
        <v>265</v>
      </c>
      <c s="36" t="s">
        <v>85</v>
      </c>
      <c s="37">
        <v>1</v>
      </c>
      <c s="36">
        <v>0</v>
      </c>
      <c s="36">
        <f>ROUND(G487*H487,6)</f>
      </c>
      <c r="L487" s="38">
        <v>0</v>
      </c>
      <c s="32">
        <f>ROUND(ROUND(L487,2)*ROUND(G487,3),2)</f>
      </c>
      <c s="36" t="s">
        <v>64</v>
      </c>
      <c>
        <f>(M487*21)/100</f>
      </c>
      <c t="s">
        <v>27</v>
      </c>
    </row>
    <row r="488" spans="1:5" ht="12.75">
      <c r="A488" s="35" t="s">
        <v>58</v>
      </c>
      <c r="E488" s="39" t="s">
        <v>5</v>
      </c>
    </row>
    <row r="489" spans="1:5" ht="12.75">
      <c r="A489" s="35" t="s">
        <v>59</v>
      </c>
      <c r="E489" s="40" t="s">
        <v>222</v>
      </c>
    </row>
    <row r="490" spans="1:5" ht="165.75">
      <c r="A490" t="s">
        <v>60</v>
      </c>
      <c r="E490" s="39" t="s">
        <v>266</v>
      </c>
    </row>
    <row r="491" spans="1:16" ht="12.75">
      <c r="A491" t="s">
        <v>52</v>
      </c>
      <c s="34" t="s">
        <v>224</v>
      </c>
      <c s="34" t="s">
        <v>268</v>
      </c>
      <c s="35" t="s">
        <v>5</v>
      </c>
      <c s="6" t="s">
        <v>269</v>
      </c>
      <c s="36" t="s">
        <v>85</v>
      </c>
      <c s="37">
        <v>1</v>
      </c>
      <c s="36">
        <v>0</v>
      </c>
      <c s="36">
        <f>ROUND(G491*H491,6)</f>
      </c>
      <c r="L491" s="38">
        <v>0</v>
      </c>
      <c s="32">
        <f>ROUND(ROUND(L491,2)*ROUND(G491,3),2)</f>
      </c>
      <c s="36" t="s">
        <v>64</v>
      </c>
      <c>
        <f>(M491*21)/100</f>
      </c>
      <c t="s">
        <v>27</v>
      </c>
    </row>
    <row r="492" spans="1:5" ht="12.75">
      <c r="A492" s="35" t="s">
        <v>58</v>
      </c>
      <c r="E492" s="39" t="s">
        <v>5</v>
      </c>
    </row>
    <row r="493" spans="1:5" ht="12.75">
      <c r="A493" s="35" t="s">
        <v>59</v>
      </c>
      <c r="E493" s="40" t="s">
        <v>222</v>
      </c>
    </row>
    <row r="494" spans="1:5" ht="165.75">
      <c r="A494" t="s">
        <v>60</v>
      </c>
      <c r="E494" s="39" t="s">
        <v>270</v>
      </c>
    </row>
    <row r="495" spans="1:16" ht="12.75">
      <c r="A495" t="s">
        <v>52</v>
      </c>
      <c s="34" t="s">
        <v>228</v>
      </c>
      <c s="34" t="s">
        <v>276</v>
      </c>
      <c s="35" t="s">
        <v>5</v>
      </c>
      <c s="6" t="s">
        <v>277</v>
      </c>
      <c s="36" t="s">
        <v>85</v>
      </c>
      <c s="37">
        <v>1</v>
      </c>
      <c s="36">
        <v>0</v>
      </c>
      <c s="36">
        <f>ROUND(G495*H495,6)</f>
      </c>
      <c r="L495" s="38">
        <v>0</v>
      </c>
      <c s="32">
        <f>ROUND(ROUND(L495,2)*ROUND(G495,3),2)</f>
      </c>
      <c s="36" t="s">
        <v>64</v>
      </c>
      <c>
        <f>(M495*21)/100</f>
      </c>
      <c t="s">
        <v>27</v>
      </c>
    </row>
    <row r="496" spans="1:5" ht="12.75">
      <c r="A496" s="35" t="s">
        <v>58</v>
      </c>
      <c r="E496" s="39" t="s">
        <v>5</v>
      </c>
    </row>
    <row r="497" spans="1:5" ht="12.75">
      <c r="A497" s="35" t="s">
        <v>59</v>
      </c>
      <c r="E497" s="40" t="s">
        <v>222</v>
      </c>
    </row>
    <row r="498" spans="1:5" ht="114.75">
      <c r="A498" t="s">
        <v>60</v>
      </c>
      <c r="E498" s="39" t="s">
        <v>278</v>
      </c>
    </row>
    <row r="499" spans="1:16" ht="12.75">
      <c r="A499" t="s">
        <v>52</v>
      </c>
      <c s="34" t="s">
        <v>232</v>
      </c>
      <c s="34" t="s">
        <v>280</v>
      </c>
      <c s="35" t="s">
        <v>5</v>
      </c>
      <c s="6" t="s">
        <v>281</v>
      </c>
      <c s="36" t="s">
        <v>85</v>
      </c>
      <c s="37">
        <v>1</v>
      </c>
      <c s="36">
        <v>0</v>
      </c>
      <c s="36">
        <f>ROUND(G499*H499,6)</f>
      </c>
      <c r="L499" s="38">
        <v>0</v>
      </c>
      <c s="32">
        <f>ROUND(ROUND(L499,2)*ROUND(G499,3),2)</f>
      </c>
      <c s="36" t="s">
        <v>64</v>
      </c>
      <c>
        <f>(M499*21)/100</f>
      </c>
      <c t="s">
        <v>27</v>
      </c>
    </row>
    <row r="500" spans="1:5" ht="12.75">
      <c r="A500" s="35" t="s">
        <v>58</v>
      </c>
      <c r="E500" s="39" t="s">
        <v>5</v>
      </c>
    </row>
    <row r="501" spans="1:5" ht="12.75">
      <c r="A501" s="35" t="s">
        <v>59</v>
      </c>
      <c r="E501" s="40" t="s">
        <v>222</v>
      </c>
    </row>
    <row r="502" spans="1:5" ht="89.25">
      <c r="A502" t="s">
        <v>60</v>
      </c>
      <c r="E502" s="39" t="s">
        <v>282</v>
      </c>
    </row>
    <row r="503" spans="1:16" ht="25.5">
      <c r="A503" t="s">
        <v>52</v>
      </c>
      <c s="34" t="s">
        <v>236</v>
      </c>
      <c s="34" t="s">
        <v>284</v>
      </c>
      <c s="35" t="s">
        <v>5</v>
      </c>
      <c s="6" t="s">
        <v>285</v>
      </c>
      <c s="36" t="s">
        <v>85</v>
      </c>
      <c s="37">
        <v>1</v>
      </c>
      <c s="36">
        <v>0</v>
      </c>
      <c s="36">
        <f>ROUND(G503*H503,6)</f>
      </c>
      <c r="L503" s="38">
        <v>0</v>
      </c>
      <c s="32">
        <f>ROUND(ROUND(L503,2)*ROUND(G503,3),2)</f>
      </c>
      <c s="36" t="s">
        <v>64</v>
      </c>
      <c>
        <f>(M503*21)/100</f>
      </c>
      <c t="s">
        <v>27</v>
      </c>
    </row>
    <row r="504" spans="1:5" ht="12.75">
      <c r="A504" s="35" t="s">
        <v>58</v>
      </c>
      <c r="E504" s="39" t="s">
        <v>5</v>
      </c>
    </row>
    <row r="505" spans="1:5" ht="12.75">
      <c r="A505" s="35" t="s">
        <v>59</v>
      </c>
      <c r="E505" s="40" t="s">
        <v>222</v>
      </c>
    </row>
    <row r="506" spans="1:5" ht="63.75">
      <c r="A506" t="s">
        <v>60</v>
      </c>
      <c r="E506" s="39" t="s">
        <v>286</v>
      </c>
    </row>
    <row r="507" spans="1:16" ht="25.5">
      <c r="A507" t="s">
        <v>52</v>
      </c>
      <c s="34" t="s">
        <v>240</v>
      </c>
      <c s="34" t="s">
        <v>288</v>
      </c>
      <c s="35" t="s">
        <v>5</v>
      </c>
      <c s="6" t="s">
        <v>289</v>
      </c>
      <c s="36" t="s">
        <v>85</v>
      </c>
      <c s="37">
        <v>1</v>
      </c>
      <c s="36">
        <v>0</v>
      </c>
      <c s="36">
        <f>ROUND(G507*H507,6)</f>
      </c>
      <c r="L507" s="38">
        <v>0</v>
      </c>
      <c s="32">
        <f>ROUND(ROUND(L507,2)*ROUND(G507,3),2)</f>
      </c>
      <c s="36" t="s">
        <v>64</v>
      </c>
      <c>
        <f>(M507*21)/100</f>
      </c>
      <c t="s">
        <v>27</v>
      </c>
    </row>
    <row r="508" spans="1:5" ht="12.75">
      <c r="A508" s="35" t="s">
        <v>58</v>
      </c>
      <c r="E508" s="39" t="s">
        <v>5</v>
      </c>
    </row>
    <row r="509" spans="1:5" ht="12.75">
      <c r="A509" s="35" t="s">
        <v>59</v>
      </c>
      <c r="E509" s="40" t="s">
        <v>222</v>
      </c>
    </row>
    <row r="510" spans="1:5" ht="76.5">
      <c r="A510" t="s">
        <v>60</v>
      </c>
      <c r="E510" s="39" t="s">
        <v>290</v>
      </c>
    </row>
    <row r="511" spans="1:16" ht="25.5">
      <c r="A511" t="s">
        <v>52</v>
      </c>
      <c s="34" t="s">
        <v>244</v>
      </c>
      <c s="34" t="s">
        <v>292</v>
      </c>
      <c s="35" t="s">
        <v>5</v>
      </c>
      <c s="6" t="s">
        <v>293</v>
      </c>
      <c s="36" t="s">
        <v>85</v>
      </c>
      <c s="37">
        <v>1</v>
      </c>
      <c s="36">
        <v>0</v>
      </c>
      <c s="36">
        <f>ROUND(G511*H511,6)</f>
      </c>
      <c r="L511" s="38">
        <v>0</v>
      </c>
      <c s="32">
        <f>ROUND(ROUND(L511,2)*ROUND(G511,3),2)</f>
      </c>
      <c s="36" t="s">
        <v>64</v>
      </c>
      <c>
        <f>(M511*21)/100</f>
      </c>
      <c t="s">
        <v>27</v>
      </c>
    </row>
    <row r="512" spans="1:5" ht="12.75">
      <c r="A512" s="35" t="s">
        <v>58</v>
      </c>
      <c r="E512" s="39" t="s">
        <v>5</v>
      </c>
    </row>
    <row r="513" spans="1:5" ht="12.75">
      <c r="A513" s="35" t="s">
        <v>59</v>
      </c>
      <c r="E513" s="40" t="s">
        <v>222</v>
      </c>
    </row>
    <row r="514" spans="1:5" ht="89.25">
      <c r="A514" t="s">
        <v>60</v>
      </c>
      <c r="E514" s="39" t="s">
        <v>294</v>
      </c>
    </row>
    <row r="515" spans="1:16" ht="12.75">
      <c r="A515" t="s">
        <v>52</v>
      </c>
      <c s="34" t="s">
        <v>247</v>
      </c>
      <c s="34" t="s">
        <v>300</v>
      </c>
      <c s="35" t="s">
        <v>5</v>
      </c>
      <c s="6" t="s">
        <v>301</v>
      </c>
      <c s="36" t="s">
        <v>85</v>
      </c>
      <c s="37">
        <v>1</v>
      </c>
      <c s="36">
        <v>0</v>
      </c>
      <c s="36">
        <f>ROUND(G515*H515,6)</f>
      </c>
      <c r="L515" s="38">
        <v>0</v>
      </c>
      <c s="32">
        <f>ROUND(ROUND(L515,2)*ROUND(G515,3),2)</f>
      </c>
      <c s="36" t="s">
        <v>64</v>
      </c>
      <c>
        <f>(M515*21)/100</f>
      </c>
      <c t="s">
        <v>27</v>
      </c>
    </row>
    <row r="516" spans="1:5" ht="12.75">
      <c r="A516" s="35" t="s">
        <v>58</v>
      </c>
      <c r="E516" s="39" t="s">
        <v>5</v>
      </c>
    </row>
    <row r="517" spans="1:5" ht="12.75">
      <c r="A517" s="35" t="s">
        <v>59</v>
      </c>
      <c r="E517" s="40" t="s">
        <v>222</v>
      </c>
    </row>
    <row r="518" spans="1:5" ht="127.5">
      <c r="A518" t="s">
        <v>60</v>
      </c>
      <c r="E518" s="39" t="s">
        <v>302</v>
      </c>
    </row>
    <row r="519" spans="1:16" ht="12.75">
      <c r="A519" t="s">
        <v>52</v>
      </c>
      <c s="34" t="s">
        <v>251</v>
      </c>
      <c s="34" t="s">
        <v>304</v>
      </c>
      <c s="35" t="s">
        <v>5</v>
      </c>
      <c s="6" t="s">
        <v>305</v>
      </c>
      <c s="36" t="s">
        <v>85</v>
      </c>
      <c s="37">
        <v>1</v>
      </c>
      <c s="36">
        <v>0</v>
      </c>
      <c s="36">
        <f>ROUND(G519*H519,6)</f>
      </c>
      <c r="L519" s="38">
        <v>0</v>
      </c>
      <c s="32">
        <f>ROUND(ROUND(L519,2)*ROUND(G519,3),2)</f>
      </c>
      <c s="36" t="s">
        <v>64</v>
      </c>
      <c>
        <f>(M519*21)/100</f>
      </c>
      <c t="s">
        <v>27</v>
      </c>
    </row>
    <row r="520" spans="1:5" ht="12.75">
      <c r="A520" s="35" t="s">
        <v>58</v>
      </c>
      <c r="E520" s="39" t="s">
        <v>5</v>
      </c>
    </row>
    <row r="521" spans="1:5" ht="12.75">
      <c r="A521" s="35" t="s">
        <v>59</v>
      </c>
      <c r="E521" s="40" t="s">
        <v>222</v>
      </c>
    </row>
    <row r="522" spans="1:5" ht="140.25">
      <c r="A522" t="s">
        <v>60</v>
      </c>
      <c r="E522" s="39" t="s">
        <v>306</v>
      </c>
    </row>
    <row r="523" spans="1:16" ht="12.75">
      <c r="A523" t="s">
        <v>52</v>
      </c>
      <c s="34" t="s">
        <v>259</v>
      </c>
      <c s="34" t="s">
        <v>308</v>
      </c>
      <c s="35" t="s">
        <v>5</v>
      </c>
      <c s="6" t="s">
        <v>309</v>
      </c>
      <c s="36" t="s">
        <v>310</v>
      </c>
      <c s="37">
        <v>24</v>
      </c>
      <c s="36">
        <v>0</v>
      </c>
      <c s="36">
        <f>ROUND(G523*H523,6)</f>
      </c>
      <c r="L523" s="38">
        <v>0</v>
      </c>
      <c s="32">
        <f>ROUND(ROUND(L523,2)*ROUND(G523,3),2)</f>
      </c>
      <c s="36" t="s">
        <v>64</v>
      </c>
      <c>
        <f>(M523*21)/100</f>
      </c>
      <c t="s">
        <v>27</v>
      </c>
    </row>
    <row r="524" spans="1:5" ht="12.75">
      <c r="A524" s="35" t="s">
        <v>58</v>
      </c>
      <c r="E524" s="39" t="s">
        <v>5</v>
      </c>
    </row>
    <row r="525" spans="1:5" ht="12.75">
      <c r="A525" s="35" t="s">
        <v>59</v>
      </c>
      <c r="E525" s="40" t="s">
        <v>311</v>
      </c>
    </row>
    <row r="526" spans="1:5" ht="114.75">
      <c r="A526" t="s">
        <v>60</v>
      </c>
      <c r="E526" s="39" t="s">
        <v>312</v>
      </c>
    </row>
    <row r="527" spans="1:16" ht="12.75">
      <c r="A527" t="s">
        <v>52</v>
      </c>
      <c s="34" t="s">
        <v>263</v>
      </c>
      <c s="34" t="s">
        <v>314</v>
      </c>
      <c s="35" t="s">
        <v>5</v>
      </c>
      <c s="6" t="s">
        <v>315</v>
      </c>
      <c s="36" t="s">
        <v>310</v>
      </c>
      <c s="37">
        <v>8</v>
      </c>
      <c s="36">
        <v>0</v>
      </c>
      <c s="36">
        <f>ROUND(G527*H527,6)</f>
      </c>
      <c r="L527" s="38">
        <v>0</v>
      </c>
      <c s="32">
        <f>ROUND(ROUND(L527,2)*ROUND(G527,3),2)</f>
      </c>
      <c s="36" t="s">
        <v>64</v>
      </c>
      <c>
        <f>(M527*21)/100</f>
      </c>
      <c t="s">
        <v>27</v>
      </c>
    </row>
    <row r="528" spans="1:5" ht="12.75">
      <c r="A528" s="35" t="s">
        <v>58</v>
      </c>
      <c r="E528" s="39" t="s">
        <v>5</v>
      </c>
    </row>
    <row r="529" spans="1:5" ht="12.75">
      <c r="A529" s="35" t="s">
        <v>59</v>
      </c>
      <c r="E529" s="40" t="s">
        <v>311</v>
      </c>
    </row>
    <row r="530" spans="1:5" ht="102">
      <c r="A530" t="s">
        <v>60</v>
      </c>
      <c r="E530" s="39" t="s">
        <v>316</v>
      </c>
    </row>
    <row r="531" spans="1:16" ht="12.75">
      <c r="A531" t="s">
        <v>52</v>
      </c>
      <c s="34" t="s">
        <v>267</v>
      </c>
      <c s="34" t="s">
        <v>318</v>
      </c>
      <c s="35" t="s">
        <v>5</v>
      </c>
      <c s="6" t="s">
        <v>319</v>
      </c>
      <c s="36" t="s">
        <v>85</v>
      </c>
      <c s="37">
        <v>2</v>
      </c>
      <c s="36">
        <v>0</v>
      </c>
      <c s="36">
        <f>ROUND(G531*H531,6)</f>
      </c>
      <c r="L531" s="38">
        <v>0</v>
      </c>
      <c s="32">
        <f>ROUND(ROUND(L531,2)*ROUND(G531,3),2)</f>
      </c>
      <c s="36" t="s">
        <v>64</v>
      </c>
      <c>
        <f>(M531*21)/100</f>
      </c>
      <c t="s">
        <v>27</v>
      </c>
    </row>
    <row r="532" spans="1:5" ht="12.75">
      <c r="A532" s="35" t="s">
        <v>58</v>
      </c>
      <c r="E532" s="39" t="s">
        <v>5</v>
      </c>
    </row>
    <row r="533" spans="1:5" ht="12.75">
      <c r="A533" s="35" t="s">
        <v>59</v>
      </c>
      <c r="E533" s="40" t="s">
        <v>311</v>
      </c>
    </row>
    <row r="534" spans="1:5" ht="140.25">
      <c r="A534" t="s">
        <v>60</v>
      </c>
      <c r="E534" s="39" t="s">
        <v>320</v>
      </c>
    </row>
    <row r="535" spans="1:16" ht="12.75">
      <c r="A535" t="s">
        <v>52</v>
      </c>
      <c s="34" t="s">
        <v>271</v>
      </c>
      <c s="34" t="s">
        <v>322</v>
      </c>
      <c s="35" t="s">
        <v>5</v>
      </c>
      <c s="6" t="s">
        <v>323</v>
      </c>
      <c s="36" t="s">
        <v>85</v>
      </c>
      <c s="37">
        <v>1</v>
      </c>
      <c s="36">
        <v>0</v>
      </c>
      <c s="36">
        <f>ROUND(G535*H535,6)</f>
      </c>
      <c r="L535" s="38">
        <v>0</v>
      </c>
      <c s="32">
        <f>ROUND(ROUND(L535,2)*ROUND(G535,3),2)</f>
      </c>
      <c s="36" t="s">
        <v>64</v>
      </c>
      <c>
        <f>(M535*21)/100</f>
      </c>
      <c t="s">
        <v>27</v>
      </c>
    </row>
    <row r="536" spans="1:5" ht="12.75">
      <c r="A536" s="35" t="s">
        <v>58</v>
      </c>
      <c r="E536" s="39" t="s">
        <v>5</v>
      </c>
    </row>
    <row r="537" spans="1:5" ht="12.75">
      <c r="A537" s="35" t="s">
        <v>59</v>
      </c>
      <c r="E537" s="40" t="s">
        <v>311</v>
      </c>
    </row>
    <row r="538" spans="1:5" ht="114.75">
      <c r="A538" t="s">
        <v>60</v>
      </c>
      <c r="E538" s="39" t="s">
        <v>324</v>
      </c>
    </row>
    <row r="539" spans="1:16" ht="25.5">
      <c r="A539" t="s">
        <v>52</v>
      </c>
      <c s="34" t="s">
        <v>275</v>
      </c>
      <c s="34" t="s">
        <v>326</v>
      </c>
      <c s="35" t="s">
        <v>5</v>
      </c>
      <c s="6" t="s">
        <v>327</v>
      </c>
      <c s="36" t="s">
        <v>85</v>
      </c>
      <c s="37">
        <v>1</v>
      </c>
      <c s="36">
        <v>0</v>
      </c>
      <c s="36">
        <f>ROUND(G539*H539,6)</f>
      </c>
      <c r="L539" s="38">
        <v>0</v>
      </c>
      <c s="32">
        <f>ROUND(ROUND(L539,2)*ROUND(G539,3),2)</f>
      </c>
      <c s="36" t="s">
        <v>64</v>
      </c>
      <c>
        <f>(M539*21)/100</f>
      </c>
      <c t="s">
        <v>27</v>
      </c>
    </row>
    <row r="540" spans="1:5" ht="12.75">
      <c r="A540" s="35" t="s">
        <v>58</v>
      </c>
      <c r="E540" s="39" t="s">
        <v>5</v>
      </c>
    </row>
    <row r="541" spans="1:5" ht="12.75">
      <c r="A541" s="35" t="s">
        <v>59</v>
      </c>
      <c r="E541" s="40" t="s">
        <v>311</v>
      </c>
    </row>
    <row r="542" spans="1:5" ht="51">
      <c r="A542" t="s">
        <v>60</v>
      </c>
      <c r="E542" s="39" t="s">
        <v>328</v>
      </c>
    </row>
    <row r="543" spans="1:16" ht="12.75">
      <c r="A543" t="s">
        <v>52</v>
      </c>
      <c s="34" t="s">
        <v>279</v>
      </c>
      <c s="34" t="s">
        <v>330</v>
      </c>
      <c s="35" t="s">
        <v>5</v>
      </c>
      <c s="6" t="s">
        <v>331</v>
      </c>
      <c s="36" t="s">
        <v>310</v>
      </c>
      <c s="37">
        <v>24</v>
      </c>
      <c s="36">
        <v>0</v>
      </c>
      <c s="36">
        <f>ROUND(G543*H543,6)</f>
      </c>
      <c r="L543" s="38">
        <v>0</v>
      </c>
      <c s="32">
        <f>ROUND(ROUND(L543,2)*ROUND(G543,3),2)</f>
      </c>
      <c s="36" t="s">
        <v>64</v>
      </c>
      <c>
        <f>(M543*21)/100</f>
      </c>
      <c t="s">
        <v>27</v>
      </c>
    </row>
    <row r="544" spans="1:5" ht="12.75">
      <c r="A544" s="35" t="s">
        <v>58</v>
      </c>
      <c r="E544" s="39" t="s">
        <v>5</v>
      </c>
    </row>
    <row r="545" spans="1:5" ht="12.75">
      <c r="A545" s="35" t="s">
        <v>59</v>
      </c>
      <c r="E545" s="40" t="s">
        <v>311</v>
      </c>
    </row>
    <row r="546" spans="1:5" ht="114.75">
      <c r="A546" t="s">
        <v>60</v>
      </c>
      <c r="E546" s="39" t="s">
        <v>332</v>
      </c>
    </row>
    <row r="547" spans="1:16" ht="12.75">
      <c r="A547" t="s">
        <v>52</v>
      </c>
      <c s="34" t="s">
        <v>283</v>
      </c>
      <c s="34" t="s">
        <v>334</v>
      </c>
      <c s="35" t="s">
        <v>5</v>
      </c>
      <c s="6" t="s">
        <v>335</v>
      </c>
      <c s="36" t="s">
        <v>85</v>
      </c>
      <c s="37">
        <v>1</v>
      </c>
      <c s="36">
        <v>0</v>
      </c>
      <c s="36">
        <f>ROUND(G547*H547,6)</f>
      </c>
      <c r="L547" s="38">
        <v>0</v>
      </c>
      <c s="32">
        <f>ROUND(ROUND(L547,2)*ROUND(G547,3),2)</f>
      </c>
      <c s="36" t="s">
        <v>64</v>
      </c>
      <c>
        <f>(M547*21)/100</f>
      </c>
      <c t="s">
        <v>27</v>
      </c>
    </row>
    <row r="548" spans="1:5" ht="12.75">
      <c r="A548" s="35" t="s">
        <v>58</v>
      </c>
      <c r="E548" s="39" t="s">
        <v>5</v>
      </c>
    </row>
    <row r="549" spans="1:5" ht="12.75">
      <c r="A549" s="35" t="s">
        <v>59</v>
      </c>
      <c r="E549" s="40" t="s">
        <v>311</v>
      </c>
    </row>
    <row r="550" spans="1:5" ht="76.5">
      <c r="A550" t="s">
        <v>60</v>
      </c>
      <c r="E550" s="39" t="s">
        <v>336</v>
      </c>
    </row>
    <row r="551" spans="1:16" ht="12.75">
      <c r="A551" t="s">
        <v>52</v>
      </c>
      <c s="34" t="s">
        <v>100</v>
      </c>
      <c s="34" t="s">
        <v>399</v>
      </c>
      <c s="35" t="s">
        <v>5</v>
      </c>
      <c s="6" t="s">
        <v>362</v>
      </c>
      <c s="36" t="s">
        <v>85</v>
      </c>
      <c s="37">
        <v>1</v>
      </c>
      <c s="36">
        <v>0</v>
      </c>
      <c s="36">
        <f>ROUND(G551*H551,6)</f>
      </c>
      <c r="L551" s="38">
        <v>0</v>
      </c>
      <c s="32">
        <f>ROUND(ROUND(L551,2)*ROUND(G551,3),2)</f>
      </c>
      <c s="36" t="s">
        <v>64</v>
      </c>
      <c>
        <f>(M551*21)/100</f>
      </c>
      <c t="s">
        <v>27</v>
      </c>
    </row>
    <row r="552" spans="1:5" ht="12.75">
      <c r="A552" s="35" t="s">
        <v>58</v>
      </c>
      <c r="E552" s="39" t="s">
        <v>5</v>
      </c>
    </row>
    <row r="553" spans="1:5" ht="12.75">
      <c r="A553" s="35" t="s">
        <v>59</v>
      </c>
      <c r="E553" s="40" t="s">
        <v>222</v>
      </c>
    </row>
    <row r="554" spans="1:5" ht="76.5">
      <c r="A554" t="s">
        <v>60</v>
      </c>
      <c r="E554" s="39" t="s">
        <v>170</v>
      </c>
    </row>
    <row r="555" spans="1:16" ht="12.75">
      <c r="A555" t="s">
        <v>52</v>
      </c>
      <c s="34" t="s">
        <v>104</v>
      </c>
      <c s="34" t="s">
        <v>400</v>
      </c>
      <c s="35" t="s">
        <v>5</v>
      </c>
      <c s="6" t="s">
        <v>365</v>
      </c>
      <c s="36" t="s">
        <v>85</v>
      </c>
      <c s="37">
        <v>1</v>
      </c>
      <c s="36">
        <v>0</v>
      </c>
      <c s="36">
        <f>ROUND(G555*H555,6)</f>
      </c>
      <c r="L555" s="38">
        <v>0</v>
      </c>
      <c s="32">
        <f>ROUND(ROUND(L555,2)*ROUND(G555,3),2)</f>
      </c>
      <c s="36" t="s">
        <v>64</v>
      </c>
      <c>
        <f>(M555*21)/100</f>
      </c>
      <c t="s">
        <v>27</v>
      </c>
    </row>
    <row r="556" spans="1:5" ht="12.75">
      <c r="A556" s="35" t="s">
        <v>58</v>
      </c>
      <c r="E556" s="39" t="s">
        <v>5</v>
      </c>
    </row>
    <row r="557" spans="1:5" ht="12.75">
      <c r="A557" s="35" t="s">
        <v>59</v>
      </c>
      <c r="E557" s="40" t="s">
        <v>222</v>
      </c>
    </row>
    <row r="558" spans="1:5" ht="89.25">
      <c r="A558" t="s">
        <v>60</v>
      </c>
      <c r="E558" s="39" t="s">
        <v>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5370</v>
      </c>
      <c s="41">
        <f>Rekapitulace!C29</f>
      </c>
      <c s="20" t="s">
        <v>0</v>
      </c>
      <c t="s">
        <v>23</v>
      </c>
      <c t="s">
        <v>27</v>
      </c>
    </row>
    <row r="4" spans="1:16" ht="32" customHeight="1">
      <c r="A4" s="24" t="s">
        <v>20</v>
      </c>
      <c s="25" t="s">
        <v>28</v>
      </c>
      <c s="27" t="s">
        <v>5370</v>
      </c>
      <c r="E4" s="26" t="s">
        <v>2311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5383</v>
      </c>
      <c r="E8" s="30" t="s">
        <v>5382</v>
      </c>
      <c r="J8" s="29">
        <f>0+J9+J26+J67</f>
      </c>
      <c s="29">
        <f>0+K9+K26+K67</f>
      </c>
      <c s="29">
        <f>0+L9+L26+L67</f>
      </c>
      <c s="29">
        <f>0+M9+M26+M67</f>
      </c>
    </row>
    <row r="9" spans="1:13" ht="12.75">
      <c r="A9" t="s">
        <v>49</v>
      </c>
      <c r="C9" s="31" t="s">
        <v>53</v>
      </c>
      <c r="E9" s="33" t="s">
        <v>5384</v>
      </c>
      <c r="J9" s="32">
        <f>0</f>
      </c>
      <c s="32">
        <f>0</f>
      </c>
      <c s="32">
        <f>0+L10+L14+L18+L22</f>
      </c>
      <c s="32">
        <f>0+M10+M14+M18+M22</f>
      </c>
    </row>
    <row r="10" spans="1:16" ht="12.75">
      <c r="A10" t="s">
        <v>52</v>
      </c>
      <c s="34" t="s">
        <v>53</v>
      </c>
      <c s="34" t="s">
        <v>5385</v>
      </c>
      <c s="35" t="s">
        <v>5</v>
      </c>
      <c s="6" t="s">
        <v>5386</v>
      </c>
      <c s="36" t="s">
        <v>94</v>
      </c>
      <c s="37">
        <v>1</v>
      </c>
      <c s="36">
        <v>0</v>
      </c>
      <c s="36">
        <f>ROUND(G10*H10,6)</f>
      </c>
      <c r="L10" s="38">
        <v>0</v>
      </c>
      <c s="32">
        <f>ROUND(ROUND(L10,2)*ROUND(G10,3),2)</f>
      </c>
      <c s="36" t="s">
        <v>350</v>
      </c>
      <c>
        <f>(M10*21)/100</f>
      </c>
      <c t="s">
        <v>27</v>
      </c>
    </row>
    <row r="11" spans="1:5" ht="12.75">
      <c r="A11" s="35" t="s">
        <v>58</v>
      </c>
      <c r="E11" s="39" t="s">
        <v>5387</v>
      </c>
    </row>
    <row r="12" spans="1:5" ht="12.75">
      <c r="A12" s="35" t="s">
        <v>59</v>
      </c>
      <c r="E12" s="40" t="s">
        <v>5</v>
      </c>
    </row>
    <row r="13" spans="1:5" ht="12.75">
      <c r="A13" t="s">
        <v>60</v>
      </c>
      <c r="E13" s="39" t="s">
        <v>5</v>
      </c>
    </row>
    <row r="14" spans="1:16" ht="12.75">
      <c r="A14" t="s">
        <v>52</v>
      </c>
      <c s="34" t="s">
        <v>27</v>
      </c>
      <c s="34" t="s">
        <v>5388</v>
      </c>
      <c s="35" t="s">
        <v>5</v>
      </c>
      <c s="6" t="s">
        <v>5389</v>
      </c>
      <c s="36" t="s">
        <v>94</v>
      </c>
      <c s="37">
        <v>1</v>
      </c>
      <c s="36">
        <v>0</v>
      </c>
      <c s="36">
        <f>ROUND(G14*H14,6)</f>
      </c>
      <c r="L14" s="38">
        <v>0</v>
      </c>
      <c s="32">
        <f>ROUND(ROUND(L14,2)*ROUND(G14,3),2)</f>
      </c>
      <c s="36" t="s">
        <v>350</v>
      </c>
      <c>
        <f>(M14*21)/100</f>
      </c>
      <c t="s">
        <v>27</v>
      </c>
    </row>
    <row r="15" spans="1:5" ht="12.75">
      <c r="A15" s="35" t="s">
        <v>58</v>
      </c>
      <c r="E15" s="39" t="s">
        <v>5390</v>
      </c>
    </row>
    <row r="16" spans="1:5" ht="12.75">
      <c r="A16" s="35" t="s">
        <v>59</v>
      </c>
      <c r="E16" s="40" t="s">
        <v>5</v>
      </c>
    </row>
    <row r="17" spans="1:5" ht="12.75">
      <c r="A17" t="s">
        <v>60</v>
      </c>
      <c r="E17" s="39" t="s">
        <v>5</v>
      </c>
    </row>
    <row r="18" spans="1:16" ht="12.75">
      <c r="A18" t="s">
        <v>52</v>
      </c>
      <c s="34" t="s">
        <v>26</v>
      </c>
      <c s="34" t="s">
        <v>5391</v>
      </c>
      <c s="35" t="s">
        <v>5</v>
      </c>
      <c s="6" t="s">
        <v>5392</v>
      </c>
      <c s="36" t="s">
        <v>94</v>
      </c>
      <c s="37">
        <v>1</v>
      </c>
      <c s="36">
        <v>0</v>
      </c>
      <c s="36">
        <f>ROUND(G18*H18,6)</f>
      </c>
      <c r="L18" s="38">
        <v>0</v>
      </c>
      <c s="32">
        <f>ROUND(ROUND(L18,2)*ROUND(G18,3),2)</f>
      </c>
      <c s="36" t="s">
        <v>350</v>
      </c>
      <c>
        <f>(M18*21)/100</f>
      </c>
      <c t="s">
        <v>27</v>
      </c>
    </row>
    <row r="19" spans="1:5" ht="12.75">
      <c r="A19" s="35" t="s">
        <v>58</v>
      </c>
      <c r="E19" s="39" t="s">
        <v>5393</v>
      </c>
    </row>
    <row r="20" spans="1:5" ht="12.75">
      <c r="A20" s="35" t="s">
        <v>59</v>
      </c>
      <c r="E20" s="40" t="s">
        <v>5</v>
      </c>
    </row>
    <row r="21" spans="1:5" ht="12.75">
      <c r="A21" t="s">
        <v>60</v>
      </c>
      <c r="E21" s="39" t="s">
        <v>5</v>
      </c>
    </row>
    <row r="22" spans="1:16" ht="12.75">
      <c r="A22" t="s">
        <v>52</v>
      </c>
      <c s="34" t="s">
        <v>70</v>
      </c>
      <c s="34" t="s">
        <v>5394</v>
      </c>
      <c s="35" t="s">
        <v>5</v>
      </c>
      <c s="6" t="s">
        <v>5395</v>
      </c>
      <c s="36" t="s">
        <v>94</v>
      </c>
      <c s="37">
        <v>1</v>
      </c>
      <c s="36">
        <v>0</v>
      </c>
      <c s="36">
        <f>ROUND(G22*H22,6)</f>
      </c>
      <c r="L22" s="38">
        <v>0</v>
      </c>
      <c s="32">
        <f>ROUND(ROUND(L22,2)*ROUND(G22,3),2)</f>
      </c>
      <c s="36" t="s">
        <v>350</v>
      </c>
      <c>
        <f>(M22*21)/100</f>
      </c>
      <c t="s">
        <v>27</v>
      </c>
    </row>
    <row r="23" spans="1:5" ht="12.75">
      <c r="A23" s="35" t="s">
        <v>58</v>
      </c>
      <c r="E23" s="39" t="s">
        <v>5396</v>
      </c>
    </row>
    <row r="24" spans="1:5" ht="12.75">
      <c r="A24" s="35" t="s">
        <v>59</v>
      </c>
      <c r="E24" s="40" t="s">
        <v>5397</v>
      </c>
    </row>
    <row r="25" spans="1:5" ht="63.75">
      <c r="A25" t="s">
        <v>60</v>
      </c>
      <c r="E25" s="39" t="s">
        <v>5398</v>
      </c>
    </row>
    <row r="26" spans="1:13" ht="12.75">
      <c r="A26" t="s">
        <v>49</v>
      </c>
      <c r="C26" s="31" t="s">
        <v>27</v>
      </c>
      <c r="E26" s="33" t="s">
        <v>2311</v>
      </c>
      <c r="J26" s="32">
        <f>0</f>
      </c>
      <c s="32">
        <f>0</f>
      </c>
      <c s="32">
        <f>0+L27+L31+L35+L39+L43+L47+L51+L55+L59+L63</f>
      </c>
      <c s="32">
        <f>0+M27+M31+M35+M39+M43+M47+M51+M55+M59+M63</f>
      </c>
    </row>
    <row r="27" spans="1:16" ht="12.75">
      <c r="A27" t="s">
        <v>52</v>
      </c>
      <c s="34" t="s">
        <v>110</v>
      </c>
      <c s="34" t="s">
        <v>5399</v>
      </c>
      <c s="35" t="s">
        <v>5</v>
      </c>
      <c s="6" t="s">
        <v>5400</v>
      </c>
      <c s="36" t="s">
        <v>349</v>
      </c>
      <c s="37">
        <v>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63.75">
      <c r="A30" t="s">
        <v>60</v>
      </c>
      <c r="E30" s="39" t="s">
        <v>5401</v>
      </c>
    </row>
    <row r="31" spans="1:16" ht="12.75">
      <c r="A31" t="s">
        <v>52</v>
      </c>
      <c s="34" t="s">
        <v>115</v>
      </c>
      <c s="34" t="s">
        <v>5402</v>
      </c>
      <c s="35" t="s">
        <v>5</v>
      </c>
      <c s="6" t="s">
        <v>5403</v>
      </c>
      <c s="36" t="s">
        <v>94</v>
      </c>
      <c s="37">
        <v>1</v>
      </c>
      <c s="36">
        <v>0</v>
      </c>
      <c s="36">
        <f>ROUND(G31*H31,6)</f>
      </c>
      <c r="L31" s="38">
        <v>0</v>
      </c>
      <c s="32">
        <f>ROUND(ROUND(L31,2)*ROUND(G31,3),2)</f>
      </c>
      <c s="36" t="s">
        <v>350</v>
      </c>
      <c>
        <f>(M31*21)/100</f>
      </c>
      <c t="s">
        <v>27</v>
      </c>
    </row>
    <row r="32" spans="1:5" ht="12.75">
      <c r="A32" s="35" t="s">
        <v>58</v>
      </c>
      <c r="E32" s="39" t="s">
        <v>5404</v>
      </c>
    </row>
    <row r="33" spans="1:5" ht="12.75">
      <c r="A33" s="35" t="s">
        <v>59</v>
      </c>
      <c r="E33" s="40" t="s">
        <v>5</v>
      </c>
    </row>
    <row r="34" spans="1:5" ht="12.75">
      <c r="A34" t="s">
        <v>60</v>
      </c>
      <c r="E34" s="39" t="s">
        <v>5</v>
      </c>
    </row>
    <row r="35" spans="1:16" ht="12.75">
      <c r="A35" t="s">
        <v>52</v>
      </c>
      <c s="34" t="s">
        <v>75</v>
      </c>
      <c s="34" t="s">
        <v>5405</v>
      </c>
      <c s="35" t="s">
        <v>5</v>
      </c>
      <c s="6" t="s">
        <v>5406</v>
      </c>
      <c s="36" t="s">
        <v>94</v>
      </c>
      <c s="37">
        <v>1</v>
      </c>
      <c s="36">
        <v>0</v>
      </c>
      <c s="36">
        <f>ROUND(G35*H35,6)</f>
      </c>
      <c r="L35" s="38">
        <v>0</v>
      </c>
      <c s="32">
        <f>ROUND(ROUND(L35,2)*ROUND(G35,3),2)</f>
      </c>
      <c s="36" t="s">
        <v>350</v>
      </c>
      <c>
        <f>(M35*21)/100</f>
      </c>
      <c t="s">
        <v>27</v>
      </c>
    </row>
    <row r="36" spans="1:5" ht="12.75">
      <c r="A36" s="35" t="s">
        <v>58</v>
      </c>
      <c r="E36" s="39" t="s">
        <v>5407</v>
      </c>
    </row>
    <row r="37" spans="1:5" ht="12.75">
      <c r="A37" s="35" t="s">
        <v>59</v>
      </c>
      <c r="E37" s="40" t="s">
        <v>5</v>
      </c>
    </row>
    <row r="38" spans="1:5" ht="12.75">
      <c r="A38" t="s">
        <v>60</v>
      </c>
      <c r="E38" s="39" t="s">
        <v>5</v>
      </c>
    </row>
    <row r="39" spans="1:16" ht="12.75">
      <c r="A39" t="s">
        <v>52</v>
      </c>
      <c s="34" t="s">
        <v>122</v>
      </c>
      <c s="34" t="s">
        <v>5408</v>
      </c>
      <c s="35" t="s">
        <v>5</v>
      </c>
      <c s="6" t="s">
        <v>5409</v>
      </c>
      <c s="36" t="s">
        <v>94</v>
      </c>
      <c s="37">
        <v>1</v>
      </c>
      <c s="36">
        <v>0</v>
      </c>
      <c s="36">
        <f>ROUND(G39*H39,6)</f>
      </c>
      <c r="L39" s="38">
        <v>0</v>
      </c>
      <c s="32">
        <f>ROUND(ROUND(L39,2)*ROUND(G39,3),2)</f>
      </c>
      <c s="36" t="s">
        <v>350</v>
      </c>
      <c>
        <f>(M39*21)/100</f>
      </c>
      <c t="s">
        <v>27</v>
      </c>
    </row>
    <row r="40" spans="1:5" ht="12.75">
      <c r="A40" s="35" t="s">
        <v>58</v>
      </c>
      <c r="E40" s="39" t="s">
        <v>5410</v>
      </c>
    </row>
    <row r="41" spans="1:5" ht="12.75">
      <c r="A41" s="35" t="s">
        <v>59</v>
      </c>
      <c r="E41" s="40" t="s">
        <v>5</v>
      </c>
    </row>
    <row r="42" spans="1:5" ht="12.75">
      <c r="A42" t="s">
        <v>60</v>
      </c>
      <c r="E42" s="39" t="s">
        <v>5</v>
      </c>
    </row>
    <row r="43" spans="1:16" ht="12.75">
      <c r="A43" t="s">
        <v>52</v>
      </c>
      <c s="34" t="s">
        <v>126</v>
      </c>
      <c s="34" t="s">
        <v>5411</v>
      </c>
      <c s="35" t="s">
        <v>5</v>
      </c>
      <c s="6" t="s">
        <v>5412</v>
      </c>
      <c s="36" t="s">
        <v>349</v>
      </c>
      <c s="37">
        <v>1</v>
      </c>
      <c s="36">
        <v>0</v>
      </c>
      <c s="36">
        <f>ROUND(G43*H43,6)</f>
      </c>
      <c r="L43" s="38">
        <v>0</v>
      </c>
      <c s="32">
        <f>ROUND(ROUND(L43,2)*ROUND(G43,3),2)</f>
      </c>
      <c s="36" t="s">
        <v>350</v>
      </c>
      <c>
        <f>(M43*21)/100</f>
      </c>
      <c t="s">
        <v>27</v>
      </c>
    </row>
    <row r="44" spans="1:5" ht="12.75">
      <c r="A44" s="35" t="s">
        <v>58</v>
      </c>
      <c r="E44" s="39" t="s">
        <v>5413</v>
      </c>
    </row>
    <row r="45" spans="1:5" ht="12.75">
      <c r="A45" s="35" t="s">
        <v>59</v>
      </c>
      <c r="E45" s="40" t="s">
        <v>5</v>
      </c>
    </row>
    <row r="46" spans="1:5" ht="12.75">
      <c r="A46" t="s">
        <v>60</v>
      </c>
      <c r="E46" s="39" t="s">
        <v>5</v>
      </c>
    </row>
    <row r="47" spans="1:16" ht="12.75">
      <c r="A47" t="s">
        <v>52</v>
      </c>
      <c s="34" t="s">
        <v>130</v>
      </c>
      <c s="34" t="s">
        <v>5414</v>
      </c>
      <c s="35" t="s">
        <v>5</v>
      </c>
      <c s="6" t="s">
        <v>5415</v>
      </c>
      <c s="36" t="s">
        <v>94</v>
      </c>
      <c s="37">
        <v>1</v>
      </c>
      <c s="36">
        <v>0</v>
      </c>
      <c s="36">
        <f>ROUND(G47*H47,6)</f>
      </c>
      <c r="L47" s="38">
        <v>0</v>
      </c>
      <c s="32">
        <f>ROUND(ROUND(L47,2)*ROUND(G47,3),2)</f>
      </c>
      <c s="36" t="s">
        <v>350</v>
      </c>
      <c>
        <f>(M47*21)/100</f>
      </c>
      <c t="s">
        <v>27</v>
      </c>
    </row>
    <row r="48" spans="1:5" ht="12.75">
      <c r="A48" s="35" t="s">
        <v>58</v>
      </c>
      <c r="E48" s="39" t="s">
        <v>5</v>
      </c>
    </row>
    <row r="49" spans="1:5" ht="25.5">
      <c r="A49" s="35" t="s">
        <v>59</v>
      </c>
      <c r="E49" s="40" t="s">
        <v>5416</v>
      </c>
    </row>
    <row r="50" spans="1:5" ht="51">
      <c r="A50" t="s">
        <v>60</v>
      </c>
      <c r="E50" s="39" t="s">
        <v>5417</v>
      </c>
    </row>
    <row r="51" spans="1:16" ht="12.75">
      <c r="A51" t="s">
        <v>52</v>
      </c>
      <c s="34" t="s">
        <v>134</v>
      </c>
      <c s="34" t="s">
        <v>5418</v>
      </c>
      <c s="35" t="s">
        <v>5</v>
      </c>
      <c s="6" t="s">
        <v>5419</v>
      </c>
      <c s="36" t="s">
        <v>94</v>
      </c>
      <c s="37">
        <v>1</v>
      </c>
      <c s="36">
        <v>0</v>
      </c>
      <c s="36">
        <f>ROUND(G51*H51,6)</f>
      </c>
      <c r="L51" s="38">
        <v>0</v>
      </c>
      <c s="32">
        <f>ROUND(ROUND(L51,2)*ROUND(G51,3),2)</f>
      </c>
      <c s="36" t="s">
        <v>350</v>
      </c>
      <c>
        <f>(M51*21)/100</f>
      </c>
      <c t="s">
        <v>27</v>
      </c>
    </row>
    <row r="52" spans="1:5" ht="12.75">
      <c r="A52" s="35" t="s">
        <v>58</v>
      </c>
      <c r="E52" s="39" t="s">
        <v>5</v>
      </c>
    </row>
    <row r="53" spans="1:5" ht="12.75">
      <c r="A53" s="35" t="s">
        <v>59</v>
      </c>
      <c r="E53" s="40" t="s">
        <v>5420</v>
      </c>
    </row>
    <row r="54" spans="1:5" ht="344.25">
      <c r="A54" t="s">
        <v>60</v>
      </c>
      <c r="E54" s="39" t="s">
        <v>5421</v>
      </c>
    </row>
    <row r="55" spans="1:16" ht="12.75">
      <c r="A55" t="s">
        <v>52</v>
      </c>
      <c s="34" t="s">
        <v>138</v>
      </c>
      <c s="34" t="s">
        <v>5422</v>
      </c>
      <c s="35" t="s">
        <v>5</v>
      </c>
      <c s="6" t="s">
        <v>5423</v>
      </c>
      <c s="36" t="s">
        <v>94</v>
      </c>
      <c s="37">
        <v>1</v>
      </c>
      <c s="36">
        <v>0</v>
      </c>
      <c s="36">
        <f>ROUND(G55*H55,6)</f>
      </c>
      <c r="L55" s="38">
        <v>0</v>
      </c>
      <c s="32">
        <f>ROUND(ROUND(L55,2)*ROUND(G55,3),2)</f>
      </c>
      <c s="36" t="s">
        <v>350</v>
      </c>
      <c>
        <f>(M55*21)/100</f>
      </c>
      <c t="s">
        <v>27</v>
      </c>
    </row>
    <row r="56" spans="1:5" ht="12.75">
      <c r="A56" s="35" t="s">
        <v>58</v>
      </c>
      <c r="E56" s="39" t="s">
        <v>5424</v>
      </c>
    </row>
    <row r="57" spans="1:5" ht="12.75">
      <c r="A57" s="35" t="s">
        <v>59</v>
      </c>
      <c r="E57" s="40" t="s">
        <v>5</v>
      </c>
    </row>
    <row r="58" spans="1:5" ht="12.75">
      <c r="A58" t="s">
        <v>60</v>
      </c>
      <c r="E58" s="39" t="s">
        <v>5</v>
      </c>
    </row>
    <row r="59" spans="1:16" ht="12.75">
      <c r="A59" t="s">
        <v>52</v>
      </c>
      <c s="34" t="s">
        <v>143</v>
      </c>
      <c s="34" t="s">
        <v>5425</v>
      </c>
      <c s="35" t="s">
        <v>5</v>
      </c>
      <c s="6" t="s">
        <v>5426</v>
      </c>
      <c s="36" t="s">
        <v>94</v>
      </c>
      <c s="37">
        <v>1</v>
      </c>
      <c s="36">
        <v>0</v>
      </c>
      <c s="36">
        <f>ROUND(G59*H59,6)</f>
      </c>
      <c r="L59" s="38">
        <v>0</v>
      </c>
      <c s="32">
        <f>ROUND(ROUND(L59,2)*ROUND(G59,3),2)</f>
      </c>
      <c s="36" t="s">
        <v>350</v>
      </c>
      <c>
        <f>(M59*21)/100</f>
      </c>
      <c t="s">
        <v>27</v>
      </c>
    </row>
    <row r="60" spans="1:5" ht="12.75">
      <c r="A60" s="35" t="s">
        <v>58</v>
      </c>
      <c r="E60" s="39" t="s">
        <v>5</v>
      </c>
    </row>
    <row r="61" spans="1:5" ht="12.75">
      <c r="A61" s="35" t="s">
        <v>59</v>
      </c>
      <c r="E61" s="40" t="s">
        <v>5</v>
      </c>
    </row>
    <row r="62" spans="1:5" ht="114.75">
      <c r="A62" t="s">
        <v>60</v>
      </c>
      <c r="E62" s="39" t="s">
        <v>5427</v>
      </c>
    </row>
    <row r="63" spans="1:16" ht="12.75">
      <c r="A63" t="s">
        <v>52</v>
      </c>
      <c s="34" t="s">
        <v>82</v>
      </c>
      <c s="34" t="s">
        <v>5428</v>
      </c>
      <c s="35" t="s">
        <v>5</v>
      </c>
      <c s="6" t="s">
        <v>5429</v>
      </c>
      <c s="36" t="s">
        <v>94</v>
      </c>
      <c s="37">
        <v>1</v>
      </c>
      <c s="36">
        <v>0</v>
      </c>
      <c s="36">
        <f>ROUND(G63*H63,6)</f>
      </c>
      <c r="L63" s="38">
        <v>0</v>
      </c>
      <c s="32">
        <f>ROUND(ROUND(L63,2)*ROUND(G63,3),2)</f>
      </c>
      <c s="36" t="s">
        <v>350</v>
      </c>
      <c>
        <f>(M63*21)/100</f>
      </c>
      <c t="s">
        <v>27</v>
      </c>
    </row>
    <row r="64" spans="1:5" ht="12.75">
      <c r="A64" s="35" t="s">
        <v>58</v>
      </c>
      <c r="E64" s="39" t="s">
        <v>5</v>
      </c>
    </row>
    <row r="65" spans="1:5" ht="25.5">
      <c r="A65" s="35" t="s">
        <v>59</v>
      </c>
      <c r="E65" s="40" t="s">
        <v>5430</v>
      </c>
    </row>
    <row r="66" spans="1:5" ht="63.75">
      <c r="A66" t="s">
        <v>60</v>
      </c>
      <c r="E66" s="39" t="s">
        <v>5431</v>
      </c>
    </row>
    <row r="67" spans="1:13" ht="12.75">
      <c r="A67" t="s">
        <v>49</v>
      </c>
      <c r="C67" s="31" t="s">
        <v>26</v>
      </c>
      <c r="E67" s="33" t="s">
        <v>5432</v>
      </c>
      <c r="J67" s="32">
        <f>0</f>
      </c>
      <c s="32">
        <f>0</f>
      </c>
      <c s="32">
        <f>0+L68+L72+L76+L80</f>
      </c>
      <c s="32">
        <f>0+M68+M72+M76+M80</f>
      </c>
    </row>
    <row r="68" spans="1:16" ht="12.75">
      <c r="A68" t="s">
        <v>52</v>
      </c>
      <c s="34" t="s">
        <v>147</v>
      </c>
      <c s="34" t="s">
        <v>5433</v>
      </c>
      <c s="35" t="s">
        <v>5</v>
      </c>
      <c s="6" t="s">
        <v>5434</v>
      </c>
      <c s="36" t="s">
        <v>94</v>
      </c>
      <c s="37">
        <v>1</v>
      </c>
      <c s="36">
        <v>0</v>
      </c>
      <c s="36">
        <f>ROUND(G68*H68,6)</f>
      </c>
      <c r="L68" s="38">
        <v>0</v>
      </c>
      <c s="32">
        <f>ROUND(ROUND(L68,2)*ROUND(G68,3),2)</f>
      </c>
      <c s="36" t="s">
        <v>350</v>
      </c>
      <c>
        <f>(M68*21)/100</f>
      </c>
      <c t="s">
        <v>27</v>
      </c>
    </row>
    <row r="69" spans="1:5" ht="12.75">
      <c r="A69" s="35" t="s">
        <v>58</v>
      </c>
      <c r="E69" s="39" t="s">
        <v>5435</v>
      </c>
    </row>
    <row r="70" spans="1:5" ht="12.75">
      <c r="A70" s="35" t="s">
        <v>59</v>
      </c>
      <c r="E70" s="40" t="s">
        <v>5436</v>
      </c>
    </row>
    <row r="71" spans="1:5" ht="51">
      <c r="A71" t="s">
        <v>60</v>
      </c>
      <c r="E71" s="39" t="s">
        <v>5437</v>
      </c>
    </row>
    <row r="72" spans="1:16" ht="12.75">
      <c r="A72" t="s">
        <v>52</v>
      </c>
      <c s="34" t="s">
        <v>151</v>
      </c>
      <c s="34" t="s">
        <v>5438</v>
      </c>
      <c s="35" t="s">
        <v>5</v>
      </c>
      <c s="6" t="s">
        <v>5439</v>
      </c>
      <c s="36" t="s">
        <v>94</v>
      </c>
      <c s="37">
        <v>30</v>
      </c>
      <c s="36">
        <v>0</v>
      </c>
      <c s="36">
        <f>ROUND(G72*H72,6)</f>
      </c>
      <c r="L72" s="38">
        <v>0</v>
      </c>
      <c s="32">
        <f>ROUND(ROUND(L72,2)*ROUND(G72,3),2)</f>
      </c>
      <c s="36" t="s">
        <v>350</v>
      </c>
      <c>
        <f>(M72*21)/100</f>
      </c>
      <c t="s">
        <v>27</v>
      </c>
    </row>
    <row r="73" spans="1:5" ht="12.75">
      <c r="A73" s="35" t="s">
        <v>58</v>
      </c>
      <c r="E73" s="39" t="s">
        <v>5440</v>
      </c>
    </row>
    <row r="74" spans="1:5" ht="12.75">
      <c r="A74" s="35" t="s">
        <v>59</v>
      </c>
      <c r="E74" s="40" t="s">
        <v>5441</v>
      </c>
    </row>
    <row r="75" spans="1:5" ht="25.5">
      <c r="A75" t="s">
        <v>60</v>
      </c>
      <c r="E75" s="39" t="s">
        <v>5442</v>
      </c>
    </row>
    <row r="76" spans="1:16" ht="12.75">
      <c r="A76" t="s">
        <v>52</v>
      </c>
      <c s="34" t="s">
        <v>155</v>
      </c>
      <c s="34" t="s">
        <v>5443</v>
      </c>
      <c s="35" t="s">
        <v>5</v>
      </c>
      <c s="6" t="s">
        <v>5444</v>
      </c>
      <c s="36" t="s">
        <v>94</v>
      </c>
      <c s="37">
        <v>1</v>
      </c>
      <c s="36">
        <v>0</v>
      </c>
      <c s="36">
        <f>ROUND(G76*H76,6)</f>
      </c>
      <c r="L76" s="38">
        <v>0</v>
      </c>
      <c s="32">
        <f>ROUND(ROUND(L76,2)*ROUND(G76,3),2)</f>
      </c>
      <c s="36" t="s">
        <v>350</v>
      </c>
      <c>
        <f>(M76*21)/100</f>
      </c>
      <c t="s">
        <v>27</v>
      </c>
    </row>
    <row r="77" spans="1:5" ht="12.75">
      <c r="A77" s="35" t="s">
        <v>58</v>
      </c>
      <c r="E77" s="39" t="s">
        <v>5445</v>
      </c>
    </row>
    <row r="78" spans="1:5" ht="12.75">
      <c r="A78" s="35" t="s">
        <v>59</v>
      </c>
      <c r="E78" s="40" t="s">
        <v>5436</v>
      </c>
    </row>
    <row r="79" spans="1:5" ht="51">
      <c r="A79" t="s">
        <v>60</v>
      </c>
      <c r="E79" s="39" t="s">
        <v>5446</v>
      </c>
    </row>
    <row r="80" spans="1:16" ht="12.75">
      <c r="A80" t="s">
        <v>52</v>
      </c>
      <c s="34" t="s">
        <v>77</v>
      </c>
      <c s="34" t="s">
        <v>5447</v>
      </c>
      <c s="35" t="s">
        <v>5</v>
      </c>
      <c s="6" t="s">
        <v>5448</v>
      </c>
      <c s="36" t="s">
        <v>94</v>
      </c>
      <c s="37">
        <v>1</v>
      </c>
      <c s="36">
        <v>0</v>
      </c>
      <c s="36">
        <f>ROUND(G80*H80,6)</f>
      </c>
      <c r="L80" s="38">
        <v>0</v>
      </c>
      <c s="32">
        <f>ROUND(ROUND(L80,2)*ROUND(G80,3),2)</f>
      </c>
      <c s="36" t="s">
        <v>350</v>
      </c>
      <c>
        <f>(M80*21)/100</f>
      </c>
      <c t="s">
        <v>27</v>
      </c>
    </row>
    <row r="81" spans="1:5" ht="25.5">
      <c r="A81" s="35" t="s">
        <v>58</v>
      </c>
      <c r="E81" s="39" t="s">
        <v>5449</v>
      </c>
    </row>
    <row r="82" spans="1:5" ht="12.75">
      <c r="A82" s="35" t="s">
        <v>59</v>
      </c>
      <c r="E82" s="40" t="s">
        <v>5436</v>
      </c>
    </row>
    <row r="83" spans="1:5" ht="51">
      <c r="A83" t="s">
        <v>60</v>
      </c>
      <c r="E83" s="39" t="s">
        <v>5450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8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COUNTIFS(L8:L1840,"=0",A8:A1840,"P")+COUNTIFS(L8:L1840,"",A8:A1840,"P")+SUM(Q8:Q1840)</f>
      </c>
    </row>
    <row r="8" spans="1:13" ht="12.75">
      <c r="A8" t="s">
        <v>44</v>
      </c>
      <c r="C8" s="28" t="s">
        <v>403</v>
      </c>
      <c r="E8" s="30" t="s">
        <v>402</v>
      </c>
      <c r="J8" s="29">
        <f>0+J9</f>
      </c>
      <c s="29">
        <f>0+K9</f>
      </c>
      <c s="29">
        <f>0+L9</f>
      </c>
      <c s="29">
        <f>0+M9</f>
      </c>
    </row>
    <row r="9" spans="1:13" ht="12.75">
      <c r="A9" t="s">
        <v>46</v>
      </c>
      <c r="C9" s="31" t="s">
        <v>404</v>
      </c>
      <c r="E9" s="33" t="s">
        <v>405</v>
      </c>
      <c r="J9" s="32">
        <f>0+J10+J23+J180</f>
      </c>
      <c s="32">
        <f>0+K10+K23+K180</f>
      </c>
      <c s="32">
        <f>0+L10+L23+L180</f>
      </c>
      <c s="32">
        <f>0+M10+M23+M180</f>
      </c>
    </row>
    <row r="10" spans="1:13" ht="12.75">
      <c r="A10" t="s">
        <v>49</v>
      </c>
      <c r="C10" s="31" t="s">
        <v>53</v>
      </c>
      <c r="E10" s="33" t="s">
        <v>406</v>
      </c>
      <c r="J10" s="32">
        <f>0</f>
      </c>
      <c s="32">
        <f>0</f>
      </c>
      <c s="32">
        <f>0+L11+L15+L19</f>
      </c>
      <c s="32">
        <f>0+M11+M15+M19</f>
      </c>
    </row>
    <row r="11" spans="1:16" ht="12.75">
      <c r="A11" t="s">
        <v>52</v>
      </c>
      <c s="34" t="s">
        <v>53</v>
      </c>
      <c s="34" t="s">
        <v>407</v>
      </c>
      <c s="35" t="s">
        <v>5</v>
      </c>
      <c s="6" t="s">
        <v>408</v>
      </c>
      <c s="36" t="s">
        <v>56</v>
      </c>
      <c s="37">
        <v>3.25</v>
      </c>
      <c s="36">
        <v>0</v>
      </c>
      <c s="36">
        <f>ROUND(G11*H11,6)</f>
      </c>
      <c r="L11" s="38">
        <v>0</v>
      </c>
      <c s="32">
        <f>ROUND(ROUND(L11,2)*ROUND(G11,3),2)</f>
      </c>
      <c s="36" t="s">
        <v>350</v>
      </c>
      <c>
        <f>(M11*21)/100</f>
      </c>
      <c t="s">
        <v>27</v>
      </c>
    </row>
    <row r="12" spans="1:5" ht="12.75">
      <c r="A12" s="35" t="s">
        <v>58</v>
      </c>
      <c r="E12" s="39" t="s">
        <v>5</v>
      </c>
    </row>
    <row r="13" spans="1:5" ht="38.25">
      <c r="A13" s="35" t="s">
        <v>59</v>
      </c>
      <c r="E13" s="40" t="s">
        <v>409</v>
      </c>
    </row>
    <row r="14" spans="1:5" ht="357">
      <c r="A14" t="s">
        <v>60</v>
      </c>
      <c r="E14" s="39" t="s">
        <v>410</v>
      </c>
    </row>
    <row r="15" spans="1:16" ht="12.75">
      <c r="A15" t="s">
        <v>52</v>
      </c>
      <c s="34" t="s">
        <v>27</v>
      </c>
      <c s="34" t="s">
        <v>411</v>
      </c>
      <c s="35" t="s">
        <v>5</v>
      </c>
      <c s="6" t="s">
        <v>412</v>
      </c>
      <c s="36" t="s">
        <v>56</v>
      </c>
      <c s="37">
        <v>0.65</v>
      </c>
      <c s="36">
        <v>0</v>
      </c>
      <c s="36">
        <f>ROUND(G15*H15,6)</f>
      </c>
      <c r="L15" s="38">
        <v>0</v>
      </c>
      <c s="32">
        <f>ROUND(ROUND(L15,2)*ROUND(G15,3),2)</f>
      </c>
      <c s="36" t="s">
        <v>350</v>
      </c>
      <c>
        <f>(M15*21)/100</f>
      </c>
      <c t="s">
        <v>27</v>
      </c>
    </row>
    <row r="16" spans="1:5" ht="12.75">
      <c r="A16" s="35" t="s">
        <v>58</v>
      </c>
      <c r="E16" s="39" t="s">
        <v>5</v>
      </c>
    </row>
    <row r="17" spans="1:5" ht="38.25">
      <c r="A17" s="35" t="s">
        <v>59</v>
      </c>
      <c r="E17" s="40" t="s">
        <v>413</v>
      </c>
    </row>
    <row r="18" spans="1:5" ht="293.25">
      <c r="A18" t="s">
        <v>60</v>
      </c>
      <c r="E18" s="39" t="s">
        <v>414</v>
      </c>
    </row>
    <row r="19" spans="1:16" ht="12.75">
      <c r="A19" t="s">
        <v>52</v>
      </c>
      <c s="34" t="s">
        <v>26</v>
      </c>
      <c s="34" t="s">
        <v>67</v>
      </c>
      <c s="35" t="s">
        <v>5</v>
      </c>
      <c s="6" t="s">
        <v>415</v>
      </c>
      <c s="36" t="s">
        <v>56</v>
      </c>
      <c s="37">
        <v>3.25</v>
      </c>
      <c s="36">
        <v>0</v>
      </c>
      <c s="36">
        <f>ROUND(G19*H19,6)</f>
      </c>
      <c r="L19" s="38">
        <v>0</v>
      </c>
      <c s="32">
        <f>ROUND(ROUND(L19,2)*ROUND(G19,3),2)</f>
      </c>
      <c s="36" t="s">
        <v>350</v>
      </c>
      <c>
        <f>(M19*21)/100</f>
      </c>
      <c t="s">
        <v>27</v>
      </c>
    </row>
    <row r="20" spans="1:5" ht="12.75">
      <c r="A20" s="35" t="s">
        <v>58</v>
      </c>
      <c r="E20" s="39" t="s">
        <v>5</v>
      </c>
    </row>
    <row r="21" spans="1:5" ht="38.25">
      <c r="A21" s="35" t="s">
        <v>59</v>
      </c>
      <c r="E21" s="40" t="s">
        <v>409</v>
      </c>
    </row>
    <row r="22" spans="1:5" ht="229.5">
      <c r="A22" t="s">
        <v>60</v>
      </c>
      <c r="E22" s="39" t="s">
        <v>416</v>
      </c>
    </row>
    <row r="23" spans="1:13" ht="12.75">
      <c r="A23" t="s">
        <v>49</v>
      </c>
      <c r="C23" s="31" t="s">
        <v>75</v>
      </c>
      <c r="E23" s="33" t="s">
        <v>76</v>
      </c>
      <c r="J23" s="32">
        <f>0</f>
      </c>
      <c s="32">
        <f>0</f>
      </c>
      <c s="32">
        <f>0+L24+L28+L32+L36+L40+L44+L48+L52+L56+L60+L64+L68+L72+L76+L80+L84+L88+L92+L96+L100+L104+L108+L112+L116+L120+L124+L128+L132+L136+L140+L144+L148+L152+L156+L160+L164+L168+L172+L176</f>
      </c>
      <c s="32">
        <f>0+M24+M28+M32+M36+M40+M44+M48+M52+M56+M60+M64+M68+M72+M76+M80+M84+M88+M92+M96+M100+M104+M108+M112+M116+M120+M124+M128+M132+M136+M140+M144+M148+M152+M156+M160+M164+M168+M172+M176</f>
      </c>
    </row>
    <row r="24" spans="1:16" ht="12.75">
      <c r="A24" t="s">
        <v>52</v>
      </c>
      <c s="34" t="s">
        <v>70</v>
      </c>
      <c s="34" t="s">
        <v>123</v>
      </c>
      <c s="35" t="s">
        <v>5</v>
      </c>
      <c s="6" t="s">
        <v>417</v>
      </c>
      <c s="36" t="s">
        <v>80</v>
      </c>
      <c s="37">
        <v>13</v>
      </c>
      <c s="36">
        <v>0</v>
      </c>
      <c s="36">
        <f>ROUND(G24*H24,6)</f>
      </c>
      <c r="L24" s="38">
        <v>0</v>
      </c>
      <c s="32">
        <f>ROUND(ROUND(L24,2)*ROUND(G24,3),2)</f>
      </c>
      <c s="36" t="s">
        <v>350</v>
      </c>
      <c>
        <f>(M24*21)/100</f>
      </c>
      <c t="s">
        <v>27</v>
      </c>
    </row>
    <row r="25" spans="1:5" ht="12.75">
      <c r="A25" s="35" t="s">
        <v>58</v>
      </c>
      <c r="E25" s="39" t="s">
        <v>5</v>
      </c>
    </row>
    <row r="26" spans="1:5" ht="12.75">
      <c r="A26" s="35" t="s">
        <v>59</v>
      </c>
      <c r="E26" s="40" t="s">
        <v>418</v>
      </c>
    </row>
    <row r="27" spans="1:5" ht="114.75">
      <c r="A27" t="s">
        <v>60</v>
      </c>
      <c r="E27" s="39" t="s">
        <v>419</v>
      </c>
    </row>
    <row r="28" spans="1:16" ht="12.75">
      <c r="A28" t="s">
        <v>52</v>
      </c>
      <c s="34" t="s">
        <v>110</v>
      </c>
      <c s="34" t="s">
        <v>420</v>
      </c>
      <c s="35" t="s">
        <v>5</v>
      </c>
      <c s="6" t="s">
        <v>421</v>
      </c>
      <c s="36" t="s">
        <v>80</v>
      </c>
      <c s="37">
        <v>14.3</v>
      </c>
      <c s="36">
        <v>0</v>
      </c>
      <c s="36">
        <f>ROUND(G28*H28,6)</f>
      </c>
      <c r="L28" s="38">
        <v>0</v>
      </c>
      <c s="32">
        <f>ROUND(ROUND(L28,2)*ROUND(G28,3),2)</f>
      </c>
      <c s="36" t="s">
        <v>350</v>
      </c>
      <c>
        <f>(M28*21)/100</f>
      </c>
      <c t="s">
        <v>27</v>
      </c>
    </row>
    <row r="29" spans="1:5" ht="12.75">
      <c r="A29" s="35" t="s">
        <v>58</v>
      </c>
      <c r="E29" s="39" t="s">
        <v>5</v>
      </c>
    </row>
    <row r="30" spans="1:5" ht="25.5">
      <c r="A30" s="35" t="s">
        <v>59</v>
      </c>
      <c r="E30" s="40" t="s">
        <v>422</v>
      </c>
    </row>
    <row r="31" spans="1:5" ht="153">
      <c r="A31" t="s">
        <v>60</v>
      </c>
      <c r="E31" s="39" t="s">
        <v>423</v>
      </c>
    </row>
    <row r="32" spans="1:16" ht="25.5">
      <c r="A32" t="s">
        <v>52</v>
      </c>
      <c s="34" t="s">
        <v>115</v>
      </c>
      <c s="34" t="s">
        <v>424</v>
      </c>
      <c s="35" t="s">
        <v>5</v>
      </c>
      <c s="6" t="s">
        <v>425</v>
      </c>
      <c s="36" t="s">
        <v>80</v>
      </c>
      <c s="37">
        <v>13</v>
      </c>
      <c s="36">
        <v>0</v>
      </c>
      <c s="36">
        <f>ROUND(G32*H32,6)</f>
      </c>
      <c r="L32" s="38">
        <v>0</v>
      </c>
      <c s="32">
        <f>ROUND(ROUND(L32,2)*ROUND(G32,3),2)</f>
      </c>
      <c s="36" t="s">
        <v>350</v>
      </c>
      <c>
        <f>(M32*21)/100</f>
      </c>
      <c t="s">
        <v>27</v>
      </c>
    </row>
    <row r="33" spans="1:5" ht="12.75">
      <c r="A33" s="35" t="s">
        <v>58</v>
      </c>
      <c r="E33" s="39" t="s">
        <v>5</v>
      </c>
    </row>
    <row r="34" spans="1:5" ht="12.75">
      <c r="A34" s="35" t="s">
        <v>59</v>
      </c>
      <c r="E34" s="40" t="s">
        <v>418</v>
      </c>
    </row>
    <row r="35" spans="1:5" ht="153">
      <c r="A35" t="s">
        <v>60</v>
      </c>
      <c r="E35" s="39" t="s">
        <v>423</v>
      </c>
    </row>
    <row r="36" spans="1:16" ht="12.75">
      <c r="A36" t="s">
        <v>52</v>
      </c>
      <c s="34" t="s">
        <v>75</v>
      </c>
      <c s="34" t="s">
        <v>426</v>
      </c>
      <c s="35" t="s">
        <v>5</v>
      </c>
      <c s="6" t="s">
        <v>427</v>
      </c>
      <c s="36" t="s">
        <v>85</v>
      </c>
      <c s="37">
        <v>5</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76.5">
      <c r="A39" t="s">
        <v>60</v>
      </c>
      <c r="E39" s="39" t="s">
        <v>428</v>
      </c>
    </row>
    <row r="40" spans="1:16" ht="12.75">
      <c r="A40" t="s">
        <v>52</v>
      </c>
      <c s="34" t="s">
        <v>122</v>
      </c>
      <c s="34" t="s">
        <v>429</v>
      </c>
      <c s="35" t="s">
        <v>5</v>
      </c>
      <c s="6" t="s">
        <v>430</v>
      </c>
      <c s="36" t="s">
        <v>73</v>
      </c>
      <c s="37">
        <v>0.5</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38.25">
      <c r="A43" t="s">
        <v>60</v>
      </c>
      <c r="E43" s="39" t="s">
        <v>142</v>
      </c>
    </row>
    <row r="44" spans="1:16" ht="25.5">
      <c r="A44" t="s">
        <v>52</v>
      </c>
      <c s="34" t="s">
        <v>126</v>
      </c>
      <c s="34" t="s">
        <v>144</v>
      </c>
      <c s="35" t="s">
        <v>5</v>
      </c>
      <c s="6" t="s">
        <v>145</v>
      </c>
      <c s="36" t="s">
        <v>85</v>
      </c>
      <c s="37">
        <v>10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38.25">
      <c r="A47" t="s">
        <v>60</v>
      </c>
      <c r="E47" s="39" t="s">
        <v>431</v>
      </c>
    </row>
    <row r="48" spans="1:16" ht="25.5">
      <c r="A48" t="s">
        <v>52</v>
      </c>
      <c s="34" t="s">
        <v>130</v>
      </c>
      <c s="34" t="s">
        <v>152</v>
      </c>
      <c s="35" t="s">
        <v>5</v>
      </c>
      <c s="6" t="s">
        <v>153</v>
      </c>
      <c s="36" t="s">
        <v>85</v>
      </c>
      <c s="37">
        <v>5</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114.75">
      <c r="A51" t="s">
        <v>60</v>
      </c>
      <c r="E51" s="39" t="s">
        <v>419</v>
      </c>
    </row>
    <row r="52" spans="1:16" ht="12.75">
      <c r="A52" t="s">
        <v>52</v>
      </c>
      <c s="34" t="s">
        <v>134</v>
      </c>
      <c s="34" t="s">
        <v>156</v>
      </c>
      <c s="35" t="s">
        <v>5</v>
      </c>
      <c s="6" t="s">
        <v>157</v>
      </c>
      <c s="36" t="s">
        <v>80</v>
      </c>
      <c s="37">
        <v>14.3</v>
      </c>
      <c s="36">
        <v>0</v>
      </c>
      <c s="36">
        <f>ROUND(G52*H52,6)</f>
      </c>
      <c r="L52" s="38">
        <v>0</v>
      </c>
      <c s="32">
        <f>ROUND(ROUND(L52,2)*ROUND(G52,3),2)</f>
      </c>
      <c s="36" t="s">
        <v>350</v>
      </c>
      <c>
        <f>(M52*21)/100</f>
      </c>
      <c t="s">
        <v>27</v>
      </c>
    </row>
    <row r="53" spans="1:5" ht="12.75">
      <c r="A53" s="35" t="s">
        <v>58</v>
      </c>
      <c r="E53" s="39" t="s">
        <v>5</v>
      </c>
    </row>
    <row r="54" spans="1:5" ht="25.5">
      <c r="A54" s="35" t="s">
        <v>59</v>
      </c>
      <c r="E54" s="40" t="s">
        <v>422</v>
      </c>
    </row>
    <row r="55" spans="1:5" ht="127.5">
      <c r="A55" t="s">
        <v>60</v>
      </c>
      <c r="E55" s="39" t="s">
        <v>432</v>
      </c>
    </row>
    <row r="56" spans="1:16" ht="12.75">
      <c r="A56" t="s">
        <v>52</v>
      </c>
      <c s="34" t="s">
        <v>138</v>
      </c>
      <c s="34" t="s">
        <v>433</v>
      </c>
      <c s="35" t="s">
        <v>5</v>
      </c>
      <c s="6" t="s">
        <v>434</v>
      </c>
      <c s="36" t="s">
        <v>435</v>
      </c>
      <c s="37">
        <v>0.092</v>
      </c>
      <c s="36">
        <v>0</v>
      </c>
      <c s="36">
        <f>ROUND(G56*H56,6)</f>
      </c>
      <c r="L56" s="38">
        <v>0</v>
      </c>
      <c s="32">
        <f>ROUND(ROUND(L56,2)*ROUND(G56,3),2)</f>
      </c>
      <c s="36" t="s">
        <v>350</v>
      </c>
      <c>
        <f>(M56*21)/100</f>
      </c>
      <c t="s">
        <v>27</v>
      </c>
    </row>
    <row r="57" spans="1:5" ht="12.75">
      <c r="A57" s="35" t="s">
        <v>58</v>
      </c>
      <c r="E57" s="39" t="s">
        <v>5</v>
      </c>
    </row>
    <row r="58" spans="1:5" ht="25.5">
      <c r="A58" s="35" t="s">
        <v>59</v>
      </c>
      <c r="E58" s="40" t="s">
        <v>436</v>
      </c>
    </row>
    <row r="59" spans="1:5" ht="153">
      <c r="A59" t="s">
        <v>60</v>
      </c>
      <c r="E59" s="39" t="s">
        <v>437</v>
      </c>
    </row>
    <row r="60" spans="1:16" ht="25.5">
      <c r="A60" t="s">
        <v>52</v>
      </c>
      <c s="34" t="s">
        <v>143</v>
      </c>
      <c s="34" t="s">
        <v>438</v>
      </c>
      <c s="35" t="s">
        <v>5</v>
      </c>
      <c s="6" t="s">
        <v>439</v>
      </c>
      <c s="36" t="s">
        <v>80</v>
      </c>
      <c s="37">
        <v>92.4</v>
      </c>
      <c s="36">
        <v>0</v>
      </c>
      <c s="36">
        <f>ROUND(G60*H60,6)</f>
      </c>
      <c r="L60" s="38">
        <v>0</v>
      </c>
      <c s="32">
        <f>ROUND(ROUND(L60,2)*ROUND(G60,3),2)</f>
      </c>
      <c s="36" t="s">
        <v>350</v>
      </c>
      <c>
        <f>(M60*21)/100</f>
      </c>
      <c t="s">
        <v>27</v>
      </c>
    </row>
    <row r="61" spans="1:5" ht="12.75">
      <c r="A61" s="35" t="s">
        <v>58</v>
      </c>
      <c r="E61" s="39" t="s">
        <v>5</v>
      </c>
    </row>
    <row r="62" spans="1:5" ht="25.5">
      <c r="A62" s="35" t="s">
        <v>59</v>
      </c>
      <c r="E62" s="40" t="s">
        <v>440</v>
      </c>
    </row>
    <row r="63" spans="1:5" ht="114.75">
      <c r="A63" t="s">
        <v>60</v>
      </c>
      <c r="E63" s="39" t="s">
        <v>441</v>
      </c>
    </row>
    <row r="64" spans="1:16" ht="12.75">
      <c r="A64" t="s">
        <v>52</v>
      </c>
      <c s="34" t="s">
        <v>147</v>
      </c>
      <c s="34" t="s">
        <v>442</v>
      </c>
      <c s="35" t="s">
        <v>5</v>
      </c>
      <c s="6" t="s">
        <v>443</v>
      </c>
      <c s="36" t="s">
        <v>85</v>
      </c>
      <c s="37">
        <v>1</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78.5">
      <c r="A67" t="s">
        <v>60</v>
      </c>
      <c r="E67" s="39" t="s">
        <v>444</v>
      </c>
    </row>
    <row r="68" spans="1:16" ht="12.75">
      <c r="A68" t="s">
        <v>52</v>
      </c>
      <c s="34" t="s">
        <v>151</v>
      </c>
      <c s="34" t="s">
        <v>445</v>
      </c>
      <c s="35" t="s">
        <v>5</v>
      </c>
      <c s="6" t="s">
        <v>446</v>
      </c>
      <c s="36" t="s">
        <v>85</v>
      </c>
      <c s="37">
        <v>1</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127.5">
      <c r="A71" t="s">
        <v>60</v>
      </c>
      <c r="E71" s="39" t="s">
        <v>447</v>
      </c>
    </row>
    <row r="72" spans="1:16" ht="12.75">
      <c r="A72" t="s">
        <v>52</v>
      </c>
      <c s="34" t="s">
        <v>155</v>
      </c>
      <c s="34" t="s">
        <v>448</v>
      </c>
      <c s="35" t="s">
        <v>5</v>
      </c>
      <c s="6" t="s">
        <v>449</v>
      </c>
      <c s="36" t="s">
        <v>85</v>
      </c>
      <c s="37">
        <v>1</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178.5">
      <c r="A75" t="s">
        <v>60</v>
      </c>
      <c r="E75" s="39" t="s">
        <v>444</v>
      </c>
    </row>
    <row r="76" spans="1:16" ht="12.75">
      <c r="A76" t="s">
        <v>52</v>
      </c>
      <c s="34" t="s">
        <v>77</v>
      </c>
      <c s="34" t="s">
        <v>450</v>
      </c>
      <c s="35" t="s">
        <v>5</v>
      </c>
      <c s="6" t="s">
        <v>451</v>
      </c>
      <c s="36" t="s">
        <v>85</v>
      </c>
      <c s="37">
        <v>1</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127.5">
      <c r="A79" t="s">
        <v>60</v>
      </c>
      <c r="E79" s="39" t="s">
        <v>447</v>
      </c>
    </row>
    <row r="80" spans="1:16" ht="12.75">
      <c r="A80" t="s">
        <v>52</v>
      </c>
      <c s="34" t="s">
        <v>82</v>
      </c>
      <c s="34" t="s">
        <v>452</v>
      </c>
      <c s="35" t="s">
        <v>5</v>
      </c>
      <c s="6" t="s">
        <v>453</v>
      </c>
      <c s="36" t="s">
        <v>85</v>
      </c>
      <c s="37">
        <v>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78.5">
      <c r="A83" t="s">
        <v>60</v>
      </c>
      <c r="E83" s="39" t="s">
        <v>444</v>
      </c>
    </row>
    <row r="84" spans="1:16" ht="12.75">
      <c r="A84" t="s">
        <v>52</v>
      </c>
      <c s="34" t="s">
        <v>87</v>
      </c>
      <c s="34" t="s">
        <v>454</v>
      </c>
      <c s="35" t="s">
        <v>5</v>
      </c>
      <c s="6" t="s">
        <v>455</v>
      </c>
      <c s="36" t="s">
        <v>85</v>
      </c>
      <c s="37">
        <v>1</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127.5">
      <c r="A87" t="s">
        <v>60</v>
      </c>
      <c r="E87" s="39" t="s">
        <v>447</v>
      </c>
    </row>
    <row r="88" spans="1:16" ht="12.75">
      <c r="A88" t="s">
        <v>52</v>
      </c>
      <c s="34" t="s">
        <v>91</v>
      </c>
      <c s="34" t="s">
        <v>456</v>
      </c>
      <c s="35" t="s">
        <v>5</v>
      </c>
      <c s="6" t="s">
        <v>457</v>
      </c>
      <c s="36" t="s">
        <v>85</v>
      </c>
      <c s="37">
        <v>1</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178.5">
      <c r="A91" t="s">
        <v>60</v>
      </c>
      <c r="E91" s="39" t="s">
        <v>444</v>
      </c>
    </row>
    <row r="92" spans="1:16" ht="12.75">
      <c r="A92" t="s">
        <v>52</v>
      </c>
      <c s="34" t="s">
        <v>96</v>
      </c>
      <c s="34" t="s">
        <v>458</v>
      </c>
      <c s="35" t="s">
        <v>5</v>
      </c>
      <c s="6" t="s">
        <v>459</v>
      </c>
      <c s="36" t="s">
        <v>85</v>
      </c>
      <c s="37">
        <v>1</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127.5">
      <c r="A95" t="s">
        <v>60</v>
      </c>
      <c r="E95" s="39" t="s">
        <v>447</v>
      </c>
    </row>
    <row r="96" spans="1:16" ht="12.75">
      <c r="A96" t="s">
        <v>52</v>
      </c>
      <c s="34" t="s">
        <v>181</v>
      </c>
      <c s="34" t="s">
        <v>460</v>
      </c>
      <c s="35" t="s">
        <v>5</v>
      </c>
      <c s="6" t="s">
        <v>461</v>
      </c>
      <c s="36" t="s">
        <v>85</v>
      </c>
      <c s="37">
        <v>1</v>
      </c>
      <c s="36">
        <v>0</v>
      </c>
      <c s="36">
        <f>ROUND(G96*H96,6)</f>
      </c>
      <c r="L96" s="38">
        <v>0</v>
      </c>
      <c s="32">
        <f>ROUND(ROUND(L96,2)*ROUND(G96,3),2)</f>
      </c>
      <c s="36" t="s">
        <v>350</v>
      </c>
      <c>
        <f>(M96*21)/100</f>
      </c>
      <c t="s">
        <v>27</v>
      </c>
    </row>
    <row r="97" spans="1:5" ht="12.75">
      <c r="A97" s="35" t="s">
        <v>58</v>
      </c>
      <c r="E97" s="39" t="s">
        <v>5</v>
      </c>
    </row>
    <row r="98" spans="1:5" ht="12.75">
      <c r="A98" s="35" t="s">
        <v>59</v>
      </c>
      <c r="E98" s="40" t="s">
        <v>5</v>
      </c>
    </row>
    <row r="99" spans="1:5" ht="178.5">
      <c r="A99" t="s">
        <v>60</v>
      </c>
      <c r="E99" s="39" t="s">
        <v>444</v>
      </c>
    </row>
    <row r="100" spans="1:16" ht="12.75">
      <c r="A100" t="s">
        <v>52</v>
      </c>
      <c s="34" t="s">
        <v>186</v>
      </c>
      <c s="34" t="s">
        <v>462</v>
      </c>
      <c s="35" t="s">
        <v>5</v>
      </c>
      <c s="6" t="s">
        <v>463</v>
      </c>
      <c s="36" t="s">
        <v>85</v>
      </c>
      <c s="37">
        <v>1</v>
      </c>
      <c s="36">
        <v>0</v>
      </c>
      <c s="36">
        <f>ROUND(G100*H100,6)</f>
      </c>
      <c r="L100" s="38">
        <v>0</v>
      </c>
      <c s="32">
        <f>ROUND(ROUND(L100,2)*ROUND(G100,3),2)</f>
      </c>
      <c s="36" t="s">
        <v>350</v>
      </c>
      <c>
        <f>(M100*21)/100</f>
      </c>
      <c t="s">
        <v>27</v>
      </c>
    </row>
    <row r="101" spans="1:5" ht="12.75">
      <c r="A101" s="35" t="s">
        <v>58</v>
      </c>
      <c r="E101" s="39" t="s">
        <v>5</v>
      </c>
    </row>
    <row r="102" spans="1:5" ht="12.75">
      <c r="A102" s="35" t="s">
        <v>59</v>
      </c>
      <c r="E102" s="40" t="s">
        <v>5</v>
      </c>
    </row>
    <row r="103" spans="1:5" ht="127.5">
      <c r="A103" t="s">
        <v>60</v>
      </c>
      <c r="E103" s="39" t="s">
        <v>447</v>
      </c>
    </row>
    <row r="104" spans="1:16" ht="12.75">
      <c r="A104" t="s">
        <v>52</v>
      </c>
      <c s="34" t="s">
        <v>189</v>
      </c>
      <c s="34" t="s">
        <v>464</v>
      </c>
      <c s="35" t="s">
        <v>5</v>
      </c>
      <c s="6" t="s">
        <v>465</v>
      </c>
      <c s="36" t="s">
        <v>85</v>
      </c>
      <c s="37">
        <v>6</v>
      </c>
      <c s="36">
        <v>0</v>
      </c>
      <c s="36">
        <f>ROUND(G104*H104,6)</f>
      </c>
      <c r="L104" s="38">
        <v>0</v>
      </c>
      <c s="32">
        <f>ROUND(ROUND(L104,2)*ROUND(G104,3),2)</f>
      </c>
      <c s="36" t="s">
        <v>350</v>
      </c>
      <c>
        <f>(M104*21)/100</f>
      </c>
      <c t="s">
        <v>27</v>
      </c>
    </row>
    <row r="105" spans="1:5" ht="12.75">
      <c r="A105" s="35" t="s">
        <v>58</v>
      </c>
      <c r="E105" s="39" t="s">
        <v>5</v>
      </c>
    </row>
    <row r="106" spans="1:5" ht="12.75">
      <c r="A106" s="35" t="s">
        <v>59</v>
      </c>
      <c r="E106" s="40" t="s">
        <v>5</v>
      </c>
    </row>
    <row r="107" spans="1:5" ht="178.5">
      <c r="A107" t="s">
        <v>60</v>
      </c>
      <c r="E107" s="39" t="s">
        <v>444</v>
      </c>
    </row>
    <row r="108" spans="1:16" ht="12.75">
      <c r="A108" t="s">
        <v>52</v>
      </c>
      <c s="34" t="s">
        <v>193</v>
      </c>
      <c s="34" t="s">
        <v>466</v>
      </c>
      <c s="35" t="s">
        <v>5</v>
      </c>
      <c s="6" t="s">
        <v>467</v>
      </c>
      <c s="36" t="s">
        <v>85</v>
      </c>
      <c s="37">
        <v>6</v>
      </c>
      <c s="36">
        <v>0</v>
      </c>
      <c s="36">
        <f>ROUND(G108*H108,6)</f>
      </c>
      <c r="L108" s="38">
        <v>0</v>
      </c>
      <c s="32">
        <f>ROUND(ROUND(L108,2)*ROUND(G108,3),2)</f>
      </c>
      <c s="36" t="s">
        <v>350</v>
      </c>
      <c>
        <f>(M108*21)/100</f>
      </c>
      <c t="s">
        <v>27</v>
      </c>
    </row>
    <row r="109" spans="1:5" ht="12.75">
      <c r="A109" s="35" t="s">
        <v>58</v>
      </c>
      <c r="E109" s="39" t="s">
        <v>5</v>
      </c>
    </row>
    <row r="110" spans="1:5" ht="12.75">
      <c r="A110" s="35" t="s">
        <v>59</v>
      </c>
      <c r="E110" s="40" t="s">
        <v>5</v>
      </c>
    </row>
    <row r="111" spans="1:5" ht="127.5">
      <c r="A111" t="s">
        <v>60</v>
      </c>
      <c r="E111" s="39" t="s">
        <v>447</v>
      </c>
    </row>
    <row r="112" spans="1:16" ht="12.75">
      <c r="A112" t="s">
        <v>52</v>
      </c>
      <c s="34" t="s">
        <v>196</v>
      </c>
      <c s="34" t="s">
        <v>468</v>
      </c>
      <c s="35" t="s">
        <v>5</v>
      </c>
      <c s="6" t="s">
        <v>469</v>
      </c>
      <c s="36" t="s">
        <v>85</v>
      </c>
      <c s="37">
        <v>2</v>
      </c>
      <c s="36">
        <v>0</v>
      </c>
      <c s="36">
        <f>ROUND(G112*H112,6)</f>
      </c>
      <c r="L112" s="38">
        <v>0</v>
      </c>
      <c s="32">
        <f>ROUND(ROUND(L112,2)*ROUND(G112,3),2)</f>
      </c>
      <c s="36" t="s">
        <v>350</v>
      </c>
      <c>
        <f>(M112*21)/100</f>
      </c>
      <c t="s">
        <v>27</v>
      </c>
    </row>
    <row r="113" spans="1:5" ht="12.75">
      <c r="A113" s="35" t="s">
        <v>58</v>
      </c>
      <c r="E113" s="39" t="s">
        <v>5</v>
      </c>
    </row>
    <row r="114" spans="1:5" ht="12.75">
      <c r="A114" s="35" t="s">
        <v>59</v>
      </c>
      <c r="E114" s="40" t="s">
        <v>5</v>
      </c>
    </row>
    <row r="115" spans="1:5" ht="140.25">
      <c r="A115" t="s">
        <v>60</v>
      </c>
      <c r="E115" s="39" t="s">
        <v>470</v>
      </c>
    </row>
    <row r="116" spans="1:16" ht="12.75">
      <c r="A116" t="s">
        <v>52</v>
      </c>
      <c s="34" t="s">
        <v>200</v>
      </c>
      <c s="34" t="s">
        <v>471</v>
      </c>
      <c s="35" t="s">
        <v>5</v>
      </c>
      <c s="6" t="s">
        <v>472</v>
      </c>
      <c s="36" t="s">
        <v>85</v>
      </c>
      <c s="37">
        <v>2</v>
      </c>
      <c s="36">
        <v>0</v>
      </c>
      <c s="36">
        <f>ROUND(G116*H116,6)</f>
      </c>
      <c r="L116" s="38">
        <v>0</v>
      </c>
      <c s="32">
        <f>ROUND(ROUND(L116,2)*ROUND(G116,3),2)</f>
      </c>
      <c s="36" t="s">
        <v>350</v>
      </c>
      <c>
        <f>(M116*21)/100</f>
      </c>
      <c t="s">
        <v>27</v>
      </c>
    </row>
    <row r="117" spans="1:5" ht="12.75">
      <c r="A117" s="35" t="s">
        <v>58</v>
      </c>
      <c r="E117" s="39" t="s">
        <v>5</v>
      </c>
    </row>
    <row r="118" spans="1:5" ht="12.75">
      <c r="A118" s="35" t="s">
        <v>59</v>
      </c>
      <c r="E118" s="40" t="s">
        <v>5</v>
      </c>
    </row>
    <row r="119" spans="1:5" ht="140.25">
      <c r="A119" t="s">
        <v>60</v>
      </c>
      <c r="E119" s="39" t="s">
        <v>470</v>
      </c>
    </row>
    <row r="120" spans="1:16" ht="12.75">
      <c r="A120" t="s">
        <v>52</v>
      </c>
      <c s="34" t="s">
        <v>203</v>
      </c>
      <c s="34" t="s">
        <v>473</v>
      </c>
      <c s="35" t="s">
        <v>5</v>
      </c>
      <c s="6" t="s">
        <v>474</v>
      </c>
      <c s="36" t="s">
        <v>85</v>
      </c>
      <c s="37">
        <v>2</v>
      </c>
      <c s="36">
        <v>0</v>
      </c>
      <c s="36">
        <f>ROUND(G120*H120,6)</f>
      </c>
      <c r="L120" s="38">
        <v>0</v>
      </c>
      <c s="32">
        <f>ROUND(ROUND(L120,2)*ROUND(G120,3),2)</f>
      </c>
      <c s="36" t="s">
        <v>350</v>
      </c>
      <c>
        <f>(M120*21)/100</f>
      </c>
      <c t="s">
        <v>27</v>
      </c>
    </row>
    <row r="121" spans="1:5" ht="12.75">
      <c r="A121" s="35" t="s">
        <v>58</v>
      </c>
      <c r="E121" s="39" t="s">
        <v>5</v>
      </c>
    </row>
    <row r="122" spans="1:5" ht="12.75">
      <c r="A122" s="35" t="s">
        <v>59</v>
      </c>
      <c r="E122" s="40" t="s">
        <v>5</v>
      </c>
    </row>
    <row r="123" spans="1:5" ht="165.75">
      <c r="A123" t="s">
        <v>60</v>
      </c>
      <c r="E123" s="39" t="s">
        <v>475</v>
      </c>
    </row>
    <row r="124" spans="1:16" ht="12.75">
      <c r="A124" t="s">
        <v>52</v>
      </c>
      <c s="34" t="s">
        <v>207</v>
      </c>
      <c s="34" t="s">
        <v>476</v>
      </c>
      <c s="35" t="s">
        <v>5</v>
      </c>
      <c s="6" t="s">
        <v>477</v>
      </c>
      <c s="36" t="s">
        <v>85</v>
      </c>
      <c s="37">
        <v>2</v>
      </c>
      <c s="36">
        <v>0</v>
      </c>
      <c s="36">
        <f>ROUND(G124*H124,6)</f>
      </c>
      <c r="L124" s="38">
        <v>0</v>
      </c>
      <c s="32">
        <f>ROUND(ROUND(L124,2)*ROUND(G124,3),2)</f>
      </c>
      <c s="36" t="s">
        <v>350</v>
      </c>
      <c>
        <f>(M124*21)/100</f>
      </c>
      <c t="s">
        <v>27</v>
      </c>
    </row>
    <row r="125" spans="1:5" ht="12.75">
      <c r="A125" s="35" t="s">
        <v>58</v>
      </c>
      <c r="E125" s="39" t="s">
        <v>5</v>
      </c>
    </row>
    <row r="126" spans="1:5" ht="12.75">
      <c r="A126" s="35" t="s">
        <v>59</v>
      </c>
      <c r="E126" s="40" t="s">
        <v>5</v>
      </c>
    </row>
    <row r="127" spans="1:5" ht="127.5">
      <c r="A127" t="s">
        <v>60</v>
      </c>
      <c r="E127" s="39" t="s">
        <v>447</v>
      </c>
    </row>
    <row r="128" spans="1:16" ht="12.75">
      <c r="A128" t="s">
        <v>52</v>
      </c>
      <c s="34" t="s">
        <v>159</v>
      </c>
      <c s="34" t="s">
        <v>478</v>
      </c>
      <c s="35" t="s">
        <v>5</v>
      </c>
      <c s="6" t="s">
        <v>479</v>
      </c>
      <c s="36" t="s">
        <v>85</v>
      </c>
      <c s="37">
        <v>2</v>
      </c>
      <c s="36">
        <v>0</v>
      </c>
      <c s="36">
        <f>ROUND(G128*H128,6)</f>
      </c>
      <c r="L128" s="38">
        <v>0</v>
      </c>
      <c s="32">
        <f>ROUND(ROUND(L128,2)*ROUND(G128,3),2)</f>
      </c>
      <c s="36" t="s">
        <v>350</v>
      </c>
      <c>
        <f>(M128*21)/100</f>
      </c>
      <c t="s">
        <v>27</v>
      </c>
    </row>
    <row r="129" spans="1:5" ht="12.75">
      <c r="A129" s="35" t="s">
        <v>58</v>
      </c>
      <c r="E129" s="39" t="s">
        <v>5</v>
      </c>
    </row>
    <row r="130" spans="1:5" ht="12.75">
      <c r="A130" s="35" t="s">
        <v>59</v>
      </c>
      <c r="E130" s="40" t="s">
        <v>5</v>
      </c>
    </row>
    <row r="131" spans="1:5" ht="165.75">
      <c r="A131" t="s">
        <v>60</v>
      </c>
      <c r="E131" s="39" t="s">
        <v>475</v>
      </c>
    </row>
    <row r="132" spans="1:16" ht="12.75">
      <c r="A132" t="s">
        <v>52</v>
      </c>
      <c s="34" t="s">
        <v>210</v>
      </c>
      <c s="34" t="s">
        <v>480</v>
      </c>
      <c s="35" t="s">
        <v>5</v>
      </c>
      <c s="6" t="s">
        <v>481</v>
      </c>
      <c s="36" t="s">
        <v>85</v>
      </c>
      <c s="37">
        <v>2</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127.5">
      <c r="A135" t="s">
        <v>60</v>
      </c>
      <c r="E135" s="39" t="s">
        <v>447</v>
      </c>
    </row>
    <row r="136" spans="1:16" ht="12.75">
      <c r="A136" t="s">
        <v>52</v>
      </c>
      <c s="34" t="s">
        <v>215</v>
      </c>
      <c s="34" t="s">
        <v>164</v>
      </c>
      <c s="35" t="s">
        <v>5</v>
      </c>
      <c s="6" t="s">
        <v>482</v>
      </c>
      <c s="36" t="s">
        <v>85</v>
      </c>
      <c s="37">
        <v>2</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165.75">
      <c r="A139" t="s">
        <v>60</v>
      </c>
      <c r="E139" s="39" t="s">
        <v>475</v>
      </c>
    </row>
    <row r="140" spans="1:16" ht="12.75">
      <c r="A140" t="s">
        <v>52</v>
      </c>
      <c s="34" t="s">
        <v>219</v>
      </c>
      <c s="34" t="s">
        <v>168</v>
      </c>
      <c s="35" t="s">
        <v>5</v>
      </c>
      <c s="6" t="s">
        <v>169</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127.5">
      <c r="A143" t="s">
        <v>60</v>
      </c>
      <c r="E143" s="39" t="s">
        <v>447</v>
      </c>
    </row>
    <row r="144" spans="1:16" ht="12.75">
      <c r="A144" t="s">
        <v>52</v>
      </c>
      <c s="34" t="s">
        <v>224</v>
      </c>
      <c s="34" t="s">
        <v>483</v>
      </c>
      <c s="35" t="s">
        <v>5</v>
      </c>
      <c s="6" t="s">
        <v>484</v>
      </c>
      <c s="36" t="s">
        <v>85</v>
      </c>
      <c s="37">
        <v>6</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127.5">
      <c r="A147" t="s">
        <v>60</v>
      </c>
      <c r="E147" s="39" t="s">
        <v>485</v>
      </c>
    </row>
    <row r="148" spans="1:16" ht="12.75">
      <c r="A148" t="s">
        <v>52</v>
      </c>
      <c s="34" t="s">
        <v>228</v>
      </c>
      <c s="34" t="s">
        <v>486</v>
      </c>
      <c s="35" t="s">
        <v>5</v>
      </c>
      <c s="6" t="s">
        <v>487</v>
      </c>
      <c s="36" t="s">
        <v>184</v>
      </c>
      <c s="37">
        <v>0.22</v>
      </c>
      <c s="36">
        <v>0</v>
      </c>
      <c s="36">
        <f>ROUND(G148*H148,6)</f>
      </c>
      <c r="L148" s="38">
        <v>0</v>
      </c>
      <c s="32">
        <f>ROUND(ROUND(L148,2)*ROUND(G148,3),2)</f>
      </c>
      <c s="36" t="s">
        <v>350</v>
      </c>
      <c>
        <f>(M148*21)/100</f>
      </c>
      <c t="s">
        <v>27</v>
      </c>
    </row>
    <row r="149" spans="1:5" ht="12.75">
      <c r="A149" s="35" t="s">
        <v>58</v>
      </c>
      <c r="E149" s="39" t="s">
        <v>5</v>
      </c>
    </row>
    <row r="150" spans="1:5" ht="38.25">
      <c r="A150" s="35" t="s">
        <v>59</v>
      </c>
      <c r="E150" s="40" t="s">
        <v>488</v>
      </c>
    </row>
    <row r="151" spans="1:5" ht="140.25">
      <c r="A151" t="s">
        <v>60</v>
      </c>
      <c r="E151" s="39" t="s">
        <v>489</v>
      </c>
    </row>
    <row r="152" spans="1:16" ht="12.75">
      <c r="A152" t="s">
        <v>52</v>
      </c>
      <c s="34" t="s">
        <v>232</v>
      </c>
      <c s="34" t="s">
        <v>490</v>
      </c>
      <c s="35" t="s">
        <v>5</v>
      </c>
      <c s="6" t="s">
        <v>491</v>
      </c>
      <c s="36" t="s">
        <v>80</v>
      </c>
      <c s="37">
        <v>11</v>
      </c>
      <c s="36">
        <v>0</v>
      </c>
      <c s="36">
        <f>ROUND(G152*H152,6)</f>
      </c>
      <c r="L152" s="38">
        <v>0</v>
      </c>
      <c s="32">
        <f>ROUND(ROUND(L152,2)*ROUND(G152,3),2)</f>
      </c>
      <c s="36" t="s">
        <v>350</v>
      </c>
      <c>
        <f>(M152*21)/100</f>
      </c>
      <c t="s">
        <v>27</v>
      </c>
    </row>
    <row r="153" spans="1:5" ht="12.75">
      <c r="A153" s="35" t="s">
        <v>58</v>
      </c>
      <c r="E153" s="39" t="s">
        <v>5</v>
      </c>
    </row>
    <row r="154" spans="1:5" ht="25.5">
      <c r="A154" s="35" t="s">
        <v>59</v>
      </c>
      <c r="E154" s="40" t="s">
        <v>492</v>
      </c>
    </row>
    <row r="155" spans="1:5" ht="102">
      <c r="A155" t="s">
        <v>60</v>
      </c>
      <c r="E155" s="39" t="s">
        <v>493</v>
      </c>
    </row>
    <row r="156" spans="1:16" ht="12.75">
      <c r="A156" t="s">
        <v>52</v>
      </c>
      <c s="34" t="s">
        <v>236</v>
      </c>
      <c s="34" t="s">
        <v>494</v>
      </c>
      <c s="35" t="s">
        <v>5</v>
      </c>
      <c s="6" t="s">
        <v>495</v>
      </c>
      <c s="36" t="s">
        <v>85</v>
      </c>
      <c s="37">
        <v>3</v>
      </c>
      <c s="36">
        <v>0</v>
      </c>
      <c s="36">
        <f>ROUND(G156*H156,6)</f>
      </c>
      <c r="L156" s="38">
        <v>0</v>
      </c>
      <c s="32">
        <f>ROUND(ROUND(L156,2)*ROUND(G156,3),2)</f>
      </c>
      <c s="36" t="s">
        <v>350</v>
      </c>
      <c>
        <f>(M156*21)/100</f>
      </c>
      <c t="s">
        <v>27</v>
      </c>
    </row>
    <row r="157" spans="1:5" ht="12.75">
      <c r="A157" s="35" t="s">
        <v>58</v>
      </c>
      <c r="E157" s="39" t="s">
        <v>5</v>
      </c>
    </row>
    <row r="158" spans="1:5" ht="12.75">
      <c r="A158" s="35" t="s">
        <v>59</v>
      </c>
      <c r="E158" s="40" t="s">
        <v>5</v>
      </c>
    </row>
    <row r="159" spans="1:5" ht="114.75">
      <c r="A159" t="s">
        <v>60</v>
      </c>
      <c r="E159" s="39" t="s">
        <v>496</v>
      </c>
    </row>
    <row r="160" spans="1:16" ht="12.75">
      <c r="A160" t="s">
        <v>52</v>
      </c>
      <c s="34" t="s">
        <v>240</v>
      </c>
      <c s="34" t="s">
        <v>497</v>
      </c>
      <c s="35" t="s">
        <v>5</v>
      </c>
      <c s="6" t="s">
        <v>498</v>
      </c>
      <c s="36" t="s">
        <v>85</v>
      </c>
      <c s="37">
        <v>3</v>
      </c>
      <c s="36">
        <v>0</v>
      </c>
      <c s="36">
        <f>ROUND(G160*H160,6)</f>
      </c>
      <c r="L160" s="38">
        <v>0</v>
      </c>
      <c s="32">
        <f>ROUND(ROUND(L160,2)*ROUND(G160,3),2)</f>
      </c>
      <c s="36" t="s">
        <v>350</v>
      </c>
      <c>
        <f>(M160*21)/100</f>
      </c>
      <c t="s">
        <v>27</v>
      </c>
    </row>
    <row r="161" spans="1:5" ht="12.75">
      <c r="A161" s="35" t="s">
        <v>58</v>
      </c>
      <c r="E161" s="39" t="s">
        <v>5</v>
      </c>
    </row>
    <row r="162" spans="1:5" ht="12.75">
      <c r="A162" s="35" t="s">
        <v>59</v>
      </c>
      <c r="E162" s="40" t="s">
        <v>5</v>
      </c>
    </row>
    <row r="163" spans="1:5" ht="140.25">
      <c r="A163" t="s">
        <v>60</v>
      </c>
      <c r="E163" s="39" t="s">
        <v>499</v>
      </c>
    </row>
    <row r="164" spans="1:16" ht="12.75">
      <c r="A164" t="s">
        <v>52</v>
      </c>
      <c s="34" t="s">
        <v>255</v>
      </c>
      <c s="34" t="s">
        <v>500</v>
      </c>
      <c s="35" t="s">
        <v>5</v>
      </c>
      <c s="6" t="s">
        <v>501</v>
      </c>
      <c s="36" t="s">
        <v>94</v>
      </c>
      <c s="37">
        <v>0.15</v>
      </c>
      <c s="36">
        <v>0</v>
      </c>
      <c s="36">
        <f>ROUND(G164*H164,6)</f>
      </c>
      <c r="L164" s="38">
        <v>0</v>
      </c>
      <c s="32">
        <f>ROUND(ROUND(L164,2)*ROUND(G164,3),2)</f>
      </c>
      <c s="36" t="s">
        <v>350</v>
      </c>
      <c>
        <f>(M164*21)/100</f>
      </c>
      <c t="s">
        <v>27</v>
      </c>
    </row>
    <row r="165" spans="1:5" ht="12.75">
      <c r="A165" s="35" t="s">
        <v>58</v>
      </c>
      <c r="E165" s="39" t="s">
        <v>5</v>
      </c>
    </row>
    <row r="166" spans="1:5" ht="12.75">
      <c r="A166" s="35" t="s">
        <v>59</v>
      </c>
      <c r="E166" s="40" t="s">
        <v>5</v>
      </c>
    </row>
    <row r="167" spans="1:5" ht="140.25">
      <c r="A167" t="s">
        <v>60</v>
      </c>
      <c r="E167" s="39" t="s">
        <v>502</v>
      </c>
    </row>
    <row r="168" spans="1:16" ht="12.75">
      <c r="A168" t="s">
        <v>52</v>
      </c>
      <c s="34" t="s">
        <v>259</v>
      </c>
      <c s="34" t="s">
        <v>503</v>
      </c>
      <c s="35" t="s">
        <v>5</v>
      </c>
      <c s="6" t="s">
        <v>504</v>
      </c>
      <c s="36" t="s">
        <v>310</v>
      </c>
      <c s="37">
        <v>40</v>
      </c>
      <c s="36">
        <v>0</v>
      </c>
      <c s="36">
        <f>ROUND(G168*H168,6)</f>
      </c>
      <c r="L168" s="38">
        <v>0</v>
      </c>
      <c s="32">
        <f>ROUND(ROUND(L168,2)*ROUND(G168,3),2)</f>
      </c>
      <c s="36" t="s">
        <v>350</v>
      </c>
      <c>
        <f>(M168*21)/100</f>
      </c>
      <c t="s">
        <v>27</v>
      </c>
    </row>
    <row r="169" spans="1:5" ht="12.75">
      <c r="A169" s="35" t="s">
        <v>58</v>
      </c>
      <c r="E169" s="39" t="s">
        <v>5</v>
      </c>
    </row>
    <row r="170" spans="1:5" ht="12.75">
      <c r="A170" s="35" t="s">
        <v>59</v>
      </c>
      <c r="E170" s="40" t="s">
        <v>5</v>
      </c>
    </row>
    <row r="171" spans="1:5" ht="89.25">
      <c r="A171" t="s">
        <v>60</v>
      </c>
      <c r="E171" s="39" t="s">
        <v>505</v>
      </c>
    </row>
    <row r="172" spans="1:16" ht="12.75">
      <c r="A172" t="s">
        <v>52</v>
      </c>
      <c s="34" t="s">
        <v>263</v>
      </c>
      <c s="34" t="s">
        <v>506</v>
      </c>
      <c s="35" t="s">
        <v>5</v>
      </c>
      <c s="6" t="s">
        <v>507</v>
      </c>
      <c s="36" t="s">
        <v>508</v>
      </c>
      <c s="37">
        <v>1</v>
      </c>
      <c s="36">
        <v>0</v>
      </c>
      <c s="36">
        <f>ROUND(G172*H172,6)</f>
      </c>
      <c r="L172" s="38">
        <v>0</v>
      </c>
      <c s="32">
        <f>ROUND(ROUND(L172,2)*ROUND(G172,3),2)</f>
      </c>
      <c s="36" t="s">
        <v>350</v>
      </c>
      <c>
        <f>(M172*21)/100</f>
      </c>
      <c t="s">
        <v>27</v>
      </c>
    </row>
    <row r="173" spans="1:5" ht="12.75">
      <c r="A173" s="35" t="s">
        <v>58</v>
      </c>
      <c r="E173" s="39" t="s">
        <v>5</v>
      </c>
    </row>
    <row r="174" spans="1:5" ht="12.75">
      <c r="A174" s="35" t="s">
        <v>59</v>
      </c>
      <c r="E174" s="40" t="s">
        <v>5</v>
      </c>
    </row>
    <row r="175" spans="1:5" ht="153">
      <c r="A175" t="s">
        <v>60</v>
      </c>
      <c r="E175" s="39" t="s">
        <v>509</v>
      </c>
    </row>
    <row r="176" spans="1:16" ht="12.75">
      <c r="A176" t="s">
        <v>52</v>
      </c>
      <c s="34" t="s">
        <v>267</v>
      </c>
      <c s="34" t="s">
        <v>510</v>
      </c>
      <c s="35" t="s">
        <v>5</v>
      </c>
      <c s="6" t="s">
        <v>511</v>
      </c>
      <c s="36" t="s">
        <v>80</v>
      </c>
      <c s="37">
        <v>84</v>
      </c>
      <c s="36">
        <v>0</v>
      </c>
      <c s="36">
        <f>ROUND(G176*H176,6)</f>
      </c>
      <c r="L176" s="38">
        <v>0</v>
      </c>
      <c s="32">
        <f>ROUND(ROUND(L176,2)*ROUND(G176,3),2)</f>
      </c>
      <c s="36" t="s">
        <v>350</v>
      </c>
      <c>
        <f>(M176*21)/100</f>
      </c>
      <c t="s">
        <v>27</v>
      </c>
    </row>
    <row r="177" spans="1:5" ht="12.75">
      <c r="A177" s="35" t="s">
        <v>58</v>
      </c>
      <c r="E177" s="39" t="s">
        <v>5</v>
      </c>
    </row>
    <row r="178" spans="1:5" ht="12.75">
      <c r="A178" s="35" t="s">
        <v>59</v>
      </c>
      <c r="E178" s="40" t="s">
        <v>512</v>
      </c>
    </row>
    <row r="179" spans="1:5" ht="114.75">
      <c r="A179" t="s">
        <v>60</v>
      </c>
      <c r="E179" s="39" t="s">
        <v>513</v>
      </c>
    </row>
    <row r="180" spans="1:13" ht="12.75">
      <c r="A180" t="s">
        <v>49</v>
      </c>
      <c r="C180" s="31" t="s">
        <v>367</v>
      </c>
      <c r="E180" s="33" t="s">
        <v>514</v>
      </c>
      <c r="J180" s="32">
        <f>0</f>
      </c>
      <c s="32">
        <f>0</f>
      </c>
      <c s="32">
        <f>0+L181+L185+L189</f>
      </c>
      <c s="32">
        <f>0+M181+M185+M189</f>
      </c>
    </row>
    <row r="181" spans="1:16" ht="25.5">
      <c r="A181" t="s">
        <v>52</v>
      </c>
      <c s="34" t="s">
        <v>244</v>
      </c>
      <c s="34" t="s">
        <v>515</v>
      </c>
      <c s="35" t="s">
        <v>371</v>
      </c>
      <c s="6" t="s">
        <v>516</v>
      </c>
      <c s="36" t="s">
        <v>373</v>
      </c>
      <c s="37">
        <v>0.02</v>
      </c>
      <c s="36">
        <v>0</v>
      </c>
      <c s="36">
        <f>ROUND(G181*H181,6)</f>
      </c>
      <c r="L181" s="38">
        <v>0</v>
      </c>
      <c s="32">
        <f>ROUND(ROUND(L181,2)*ROUND(G181,3),2)</f>
      </c>
      <c s="36" t="s">
        <v>350</v>
      </c>
      <c>
        <f>(M181*21)/100</f>
      </c>
      <c t="s">
        <v>27</v>
      </c>
    </row>
    <row r="182" spans="1:5" ht="12.75">
      <c r="A182" s="35" t="s">
        <v>58</v>
      </c>
      <c r="E182" s="39" t="s">
        <v>374</v>
      </c>
    </row>
    <row r="183" spans="1:5" ht="12.75">
      <c r="A183" s="35" t="s">
        <v>59</v>
      </c>
      <c r="E183" s="40" t="s">
        <v>5</v>
      </c>
    </row>
    <row r="184" spans="1:5" ht="165.75">
      <c r="A184" t="s">
        <v>60</v>
      </c>
      <c r="E184" s="39" t="s">
        <v>517</v>
      </c>
    </row>
    <row r="185" spans="1:16" ht="38.25">
      <c r="A185" t="s">
        <v>52</v>
      </c>
      <c s="34" t="s">
        <v>247</v>
      </c>
      <c s="34" t="s">
        <v>518</v>
      </c>
      <c s="35" t="s">
        <v>371</v>
      </c>
      <c s="6" t="s">
        <v>519</v>
      </c>
      <c s="36" t="s">
        <v>373</v>
      </c>
      <c s="37">
        <v>0.1</v>
      </c>
      <c s="36">
        <v>0</v>
      </c>
      <c s="36">
        <f>ROUND(G185*H185,6)</f>
      </c>
      <c r="L185" s="38">
        <v>0</v>
      </c>
      <c s="32">
        <f>ROUND(ROUND(L185,2)*ROUND(G185,3),2)</f>
      </c>
      <c s="36" t="s">
        <v>350</v>
      </c>
      <c>
        <f>(M185*21)/100</f>
      </c>
      <c t="s">
        <v>27</v>
      </c>
    </row>
    <row r="186" spans="1:5" ht="25.5">
      <c r="A186" s="35" t="s">
        <v>58</v>
      </c>
      <c r="E186" s="39" t="s">
        <v>520</v>
      </c>
    </row>
    <row r="187" spans="1:5" ht="12.75">
      <c r="A187" s="35" t="s">
        <v>59</v>
      </c>
      <c r="E187" s="40" t="s">
        <v>5</v>
      </c>
    </row>
    <row r="188" spans="1:5" ht="165.75">
      <c r="A188" t="s">
        <v>60</v>
      </c>
      <c r="E188" s="39" t="s">
        <v>517</v>
      </c>
    </row>
    <row r="189" spans="1:16" ht="25.5">
      <c r="A189" t="s">
        <v>52</v>
      </c>
      <c s="34" t="s">
        <v>251</v>
      </c>
      <c s="34" t="s">
        <v>386</v>
      </c>
      <c s="35" t="s">
        <v>371</v>
      </c>
      <c s="6" t="s">
        <v>387</v>
      </c>
      <c s="36" t="s">
        <v>373</v>
      </c>
      <c s="37">
        <v>0.02</v>
      </c>
      <c s="36">
        <v>0</v>
      </c>
      <c s="36">
        <f>ROUND(G189*H189,6)</f>
      </c>
      <c r="L189" s="38">
        <v>0</v>
      </c>
      <c s="32">
        <f>ROUND(ROUND(L189,2)*ROUND(G189,3),2)</f>
      </c>
      <c s="36" t="s">
        <v>350</v>
      </c>
      <c>
        <f>(M189*21)/100</f>
      </c>
      <c t="s">
        <v>27</v>
      </c>
    </row>
    <row r="190" spans="1:5" ht="12.75">
      <c r="A190" s="35" t="s">
        <v>58</v>
      </c>
      <c r="E190" s="39" t="s">
        <v>374</v>
      </c>
    </row>
    <row r="191" spans="1:5" ht="12.75">
      <c r="A191" s="35" t="s">
        <v>59</v>
      </c>
      <c r="E191" s="40" t="s">
        <v>5</v>
      </c>
    </row>
    <row r="192" spans="1:5" ht="165.75">
      <c r="A192" t="s">
        <v>60</v>
      </c>
      <c r="E192" s="39" t="s">
        <v>517</v>
      </c>
    </row>
    <row r="193" spans="1:13" ht="12.75">
      <c r="A193" t="s">
        <v>46</v>
      </c>
      <c r="C193" s="31" t="s">
        <v>521</v>
      </c>
      <c r="E193" s="33" t="s">
        <v>522</v>
      </c>
      <c r="J193" s="32">
        <f>0+J194+J199+J284</f>
      </c>
      <c s="32">
        <f>0+K194+K199+K284</f>
      </c>
      <c s="32">
        <f>0+L194+L199+L284</f>
      </c>
      <c s="32">
        <f>0+M194+M199+M284</f>
      </c>
    </row>
    <row r="194" spans="1:13" ht="12.75">
      <c r="A194" t="s">
        <v>49</v>
      </c>
      <c r="C194" s="31" t="s">
        <v>53</v>
      </c>
      <c r="E194" s="33" t="s">
        <v>406</v>
      </c>
      <c r="J194" s="32">
        <f>0</f>
      </c>
      <c s="32">
        <f>0</f>
      </c>
      <c s="32">
        <f>0+L195</f>
      </c>
      <c s="32">
        <f>0+M195</f>
      </c>
    </row>
    <row r="195" spans="1:16" ht="12.75">
      <c r="A195" t="s">
        <v>52</v>
      </c>
      <c s="34" t="s">
        <v>53</v>
      </c>
      <c s="34" t="s">
        <v>523</v>
      </c>
      <c s="35" t="s">
        <v>5</v>
      </c>
      <c s="6" t="s">
        <v>524</v>
      </c>
      <c s="36" t="s">
        <v>56</v>
      </c>
      <c s="37">
        <v>96.3</v>
      </c>
      <c s="36">
        <v>0</v>
      </c>
      <c s="36">
        <f>ROUND(G195*H195,6)</f>
      </c>
      <c r="L195" s="38">
        <v>0</v>
      </c>
      <c s="32">
        <f>ROUND(ROUND(L195,2)*ROUND(G195,3),2)</f>
      </c>
      <c s="36" t="s">
        <v>350</v>
      </c>
      <c>
        <f>(M195*21)/100</f>
      </c>
      <c t="s">
        <v>27</v>
      </c>
    </row>
    <row r="196" spans="1:5" ht="12.75">
      <c r="A196" s="35" t="s">
        <v>58</v>
      </c>
      <c r="E196" s="39" t="s">
        <v>5</v>
      </c>
    </row>
    <row r="197" spans="1:5" ht="204">
      <c r="A197" s="35" t="s">
        <v>59</v>
      </c>
      <c r="E197" s="40" t="s">
        <v>525</v>
      </c>
    </row>
    <row r="198" spans="1:5" ht="357">
      <c r="A198" t="s">
        <v>60</v>
      </c>
      <c r="E198" s="39" t="s">
        <v>526</v>
      </c>
    </row>
    <row r="199" spans="1:13" ht="12.75">
      <c r="A199" t="s">
        <v>49</v>
      </c>
      <c r="C199" s="31" t="s">
        <v>75</v>
      </c>
      <c r="E199" s="33" t="s">
        <v>76</v>
      </c>
      <c r="J199" s="32">
        <f>0</f>
      </c>
      <c s="32">
        <f>0</f>
      </c>
      <c s="32">
        <f>0+L200+L204+L208+L212+L216+L220+L224+L228+L232+L236+L240+L244+L248+L252+L256+L260+L264+L268+L272+L276+L280</f>
      </c>
      <c s="32">
        <f>0+M200+M204+M208+M212+M216+M220+M224+M228+M232+M236+M240+M244+M248+M252+M256+M260+M264+M268+M272+M276+M280</f>
      </c>
    </row>
    <row r="200" spans="1:16" ht="12.75">
      <c r="A200" t="s">
        <v>52</v>
      </c>
      <c s="34" t="s">
        <v>27</v>
      </c>
      <c s="34" t="s">
        <v>123</v>
      </c>
      <c s="35" t="s">
        <v>5</v>
      </c>
      <c s="6" t="s">
        <v>417</v>
      </c>
      <c s="36" t="s">
        <v>80</v>
      </c>
      <c s="37">
        <v>285</v>
      </c>
      <c s="36">
        <v>0</v>
      </c>
      <c s="36">
        <f>ROUND(G200*H200,6)</f>
      </c>
      <c r="L200" s="38">
        <v>0</v>
      </c>
      <c s="32">
        <f>ROUND(ROUND(L200,2)*ROUND(G200,3),2)</f>
      </c>
      <c s="36" t="s">
        <v>350</v>
      </c>
      <c>
        <f>(M200*21)/100</f>
      </c>
      <c t="s">
        <v>27</v>
      </c>
    </row>
    <row r="201" spans="1:5" ht="12.75">
      <c r="A201" s="35" t="s">
        <v>58</v>
      </c>
      <c r="E201" s="39" t="s">
        <v>5</v>
      </c>
    </row>
    <row r="202" spans="1:5" ht="51">
      <c r="A202" s="35" t="s">
        <v>59</v>
      </c>
      <c r="E202" s="40" t="s">
        <v>527</v>
      </c>
    </row>
    <row r="203" spans="1:5" ht="114.75">
      <c r="A203" t="s">
        <v>60</v>
      </c>
      <c r="E203" s="39" t="s">
        <v>419</v>
      </c>
    </row>
    <row r="204" spans="1:16" ht="12.75">
      <c r="A204" t="s">
        <v>52</v>
      </c>
      <c s="34" t="s">
        <v>26</v>
      </c>
      <c s="34" t="s">
        <v>528</v>
      </c>
      <c s="35" t="s">
        <v>5</v>
      </c>
      <c s="6" t="s">
        <v>529</v>
      </c>
      <c s="36" t="s">
        <v>80</v>
      </c>
      <c s="37">
        <v>400</v>
      </c>
      <c s="36">
        <v>0</v>
      </c>
      <c s="36">
        <f>ROUND(G204*H204,6)</f>
      </c>
      <c r="L204" s="38">
        <v>0</v>
      </c>
      <c s="32">
        <f>ROUND(ROUND(L204,2)*ROUND(G204,3),2)</f>
      </c>
      <c s="36" t="s">
        <v>350</v>
      </c>
      <c>
        <f>(M204*21)/100</f>
      </c>
      <c t="s">
        <v>27</v>
      </c>
    </row>
    <row r="205" spans="1:5" ht="12.75">
      <c r="A205" s="35" t="s">
        <v>58</v>
      </c>
      <c r="E205" s="39" t="s">
        <v>5</v>
      </c>
    </row>
    <row r="206" spans="1:5" ht="38.25">
      <c r="A206" s="35" t="s">
        <v>59</v>
      </c>
      <c r="E206" s="40" t="s">
        <v>530</v>
      </c>
    </row>
    <row r="207" spans="1:5" ht="102">
      <c r="A207" t="s">
        <v>60</v>
      </c>
      <c r="E207" s="39" t="s">
        <v>531</v>
      </c>
    </row>
    <row r="208" spans="1:16" ht="25.5">
      <c r="A208" t="s">
        <v>52</v>
      </c>
      <c s="34" t="s">
        <v>70</v>
      </c>
      <c s="34" t="s">
        <v>424</v>
      </c>
      <c s="35" t="s">
        <v>5</v>
      </c>
      <c s="6" t="s">
        <v>425</v>
      </c>
      <c s="36" t="s">
        <v>80</v>
      </c>
      <c s="37">
        <v>285</v>
      </c>
      <c s="36">
        <v>0</v>
      </c>
      <c s="36">
        <f>ROUND(G208*H208,6)</f>
      </c>
      <c r="L208" s="38">
        <v>0</v>
      </c>
      <c s="32">
        <f>ROUND(ROUND(L208,2)*ROUND(G208,3),2)</f>
      </c>
      <c s="36" t="s">
        <v>350</v>
      </c>
      <c>
        <f>(M208*21)/100</f>
      </c>
      <c t="s">
        <v>27</v>
      </c>
    </row>
    <row r="209" spans="1:5" ht="12.75">
      <c r="A209" s="35" t="s">
        <v>58</v>
      </c>
      <c r="E209" s="39" t="s">
        <v>5</v>
      </c>
    </row>
    <row r="210" spans="1:5" ht="51">
      <c r="A210" s="35" t="s">
        <v>59</v>
      </c>
      <c r="E210" s="40" t="s">
        <v>527</v>
      </c>
    </row>
    <row r="211" spans="1:5" ht="153">
      <c r="A211" t="s">
        <v>60</v>
      </c>
      <c r="E211" s="39" t="s">
        <v>423</v>
      </c>
    </row>
    <row r="212" spans="1:16" ht="12.75">
      <c r="A212" t="s">
        <v>52</v>
      </c>
      <c s="34" t="s">
        <v>110</v>
      </c>
      <c s="34" t="s">
        <v>532</v>
      </c>
      <c s="35" t="s">
        <v>5</v>
      </c>
      <c s="6" t="s">
        <v>533</v>
      </c>
      <c s="36" t="s">
        <v>85</v>
      </c>
      <c s="37">
        <v>4</v>
      </c>
      <c s="36">
        <v>0</v>
      </c>
      <c s="36">
        <f>ROUND(G212*H212,6)</f>
      </c>
      <c r="L212" s="38">
        <v>0</v>
      </c>
      <c s="32">
        <f>ROUND(ROUND(L212,2)*ROUND(G212,3),2)</f>
      </c>
      <c s="36" t="s">
        <v>350</v>
      </c>
      <c>
        <f>(M212*21)/100</f>
      </c>
      <c t="s">
        <v>27</v>
      </c>
    </row>
    <row r="213" spans="1:5" ht="12.75">
      <c r="A213" s="35" t="s">
        <v>58</v>
      </c>
      <c r="E213" s="39" t="s">
        <v>5</v>
      </c>
    </row>
    <row r="214" spans="1:5" ht="76.5">
      <c r="A214" s="35" t="s">
        <v>59</v>
      </c>
      <c r="E214" s="40" t="s">
        <v>534</v>
      </c>
    </row>
    <row r="215" spans="1:5" ht="178.5">
      <c r="A215" t="s">
        <v>60</v>
      </c>
      <c r="E215" s="39" t="s">
        <v>444</v>
      </c>
    </row>
    <row r="216" spans="1:16" ht="12.75">
      <c r="A216" t="s">
        <v>52</v>
      </c>
      <c s="34" t="s">
        <v>115</v>
      </c>
      <c s="34" t="s">
        <v>452</v>
      </c>
      <c s="35" t="s">
        <v>5</v>
      </c>
      <c s="6" t="s">
        <v>453</v>
      </c>
      <c s="36" t="s">
        <v>85</v>
      </c>
      <c s="37">
        <v>2</v>
      </c>
      <c s="36">
        <v>0</v>
      </c>
      <c s="36">
        <f>ROUND(G216*H216,6)</f>
      </c>
      <c r="L216" s="38">
        <v>0</v>
      </c>
      <c s="32">
        <f>ROUND(ROUND(L216,2)*ROUND(G216,3),2)</f>
      </c>
      <c s="36" t="s">
        <v>350</v>
      </c>
      <c>
        <f>(M216*21)/100</f>
      </c>
      <c t="s">
        <v>27</v>
      </c>
    </row>
    <row r="217" spans="1:5" ht="12.75">
      <c r="A217" s="35" t="s">
        <v>58</v>
      </c>
      <c r="E217" s="39" t="s">
        <v>5</v>
      </c>
    </row>
    <row r="218" spans="1:5" ht="76.5">
      <c r="A218" s="35" t="s">
        <v>59</v>
      </c>
      <c r="E218" s="40" t="s">
        <v>535</v>
      </c>
    </row>
    <row r="219" spans="1:5" ht="178.5">
      <c r="A219" t="s">
        <v>60</v>
      </c>
      <c r="E219" s="39" t="s">
        <v>444</v>
      </c>
    </row>
    <row r="220" spans="1:16" ht="12.75">
      <c r="A220" t="s">
        <v>52</v>
      </c>
      <c s="34" t="s">
        <v>75</v>
      </c>
      <c s="34" t="s">
        <v>454</v>
      </c>
      <c s="35" t="s">
        <v>5</v>
      </c>
      <c s="6" t="s">
        <v>455</v>
      </c>
      <c s="36" t="s">
        <v>85</v>
      </c>
      <c s="37">
        <v>2</v>
      </c>
      <c s="36">
        <v>0</v>
      </c>
      <c s="36">
        <f>ROUND(G220*H220,6)</f>
      </c>
      <c r="L220" s="38">
        <v>0</v>
      </c>
      <c s="32">
        <f>ROUND(ROUND(L220,2)*ROUND(G220,3),2)</f>
      </c>
      <c s="36" t="s">
        <v>350</v>
      </c>
      <c>
        <f>(M220*21)/100</f>
      </c>
      <c t="s">
        <v>27</v>
      </c>
    </row>
    <row r="221" spans="1:5" ht="12.75">
      <c r="A221" s="35" t="s">
        <v>58</v>
      </c>
      <c r="E221" s="39" t="s">
        <v>5</v>
      </c>
    </row>
    <row r="222" spans="1:5" ht="76.5">
      <c r="A222" s="35" t="s">
        <v>59</v>
      </c>
      <c r="E222" s="40" t="s">
        <v>535</v>
      </c>
    </row>
    <row r="223" spans="1:5" ht="127.5">
      <c r="A223" t="s">
        <v>60</v>
      </c>
      <c r="E223" s="39" t="s">
        <v>447</v>
      </c>
    </row>
    <row r="224" spans="1:16" ht="12.75">
      <c r="A224" t="s">
        <v>52</v>
      </c>
      <c s="34" t="s">
        <v>122</v>
      </c>
      <c s="34" t="s">
        <v>536</v>
      </c>
      <c s="35" t="s">
        <v>5</v>
      </c>
      <c s="6" t="s">
        <v>537</v>
      </c>
      <c s="36" t="s">
        <v>184</v>
      </c>
      <c s="37">
        <v>0.08</v>
      </c>
      <c s="36">
        <v>0</v>
      </c>
      <c s="36">
        <f>ROUND(G224*H224,6)</f>
      </c>
      <c r="L224" s="38">
        <v>0</v>
      </c>
      <c s="32">
        <f>ROUND(ROUND(L224,2)*ROUND(G224,3),2)</f>
      </c>
      <c s="36" t="s">
        <v>350</v>
      </c>
      <c>
        <f>(M224*21)/100</f>
      </c>
      <c t="s">
        <v>27</v>
      </c>
    </row>
    <row r="225" spans="1:5" ht="12.75">
      <c r="A225" s="35" t="s">
        <v>58</v>
      </c>
      <c r="E225" s="39" t="s">
        <v>5</v>
      </c>
    </row>
    <row r="226" spans="1:5" ht="51">
      <c r="A226" s="35" t="s">
        <v>59</v>
      </c>
      <c r="E226" s="40" t="s">
        <v>538</v>
      </c>
    </row>
    <row r="227" spans="1:5" ht="102">
      <c r="A227" t="s">
        <v>60</v>
      </c>
      <c r="E227" s="39" t="s">
        <v>539</v>
      </c>
    </row>
    <row r="228" spans="1:16" ht="25.5">
      <c r="A228" t="s">
        <v>52</v>
      </c>
      <c s="34" t="s">
        <v>126</v>
      </c>
      <c s="34" t="s">
        <v>540</v>
      </c>
      <c s="35" t="s">
        <v>5</v>
      </c>
      <c s="6" t="s">
        <v>541</v>
      </c>
      <c s="36" t="s">
        <v>85</v>
      </c>
      <c s="37">
        <v>1</v>
      </c>
      <c s="36">
        <v>0</v>
      </c>
      <c s="36">
        <f>ROUND(G228*H228,6)</f>
      </c>
      <c r="L228" s="38">
        <v>0</v>
      </c>
      <c s="32">
        <f>ROUND(ROUND(L228,2)*ROUND(G228,3),2)</f>
      </c>
      <c s="36" t="s">
        <v>350</v>
      </c>
      <c>
        <f>(M228*21)/100</f>
      </c>
      <c t="s">
        <v>27</v>
      </c>
    </row>
    <row r="229" spans="1:5" ht="12.75">
      <c r="A229" s="35" t="s">
        <v>58</v>
      </c>
      <c r="E229" s="39" t="s">
        <v>5</v>
      </c>
    </row>
    <row r="230" spans="1:5" ht="12.75">
      <c r="A230" s="35" t="s">
        <v>59</v>
      </c>
      <c r="E230" s="40" t="s">
        <v>5</v>
      </c>
    </row>
    <row r="231" spans="1:5" ht="191.25">
      <c r="A231" t="s">
        <v>60</v>
      </c>
      <c r="E231" s="39" t="s">
        <v>542</v>
      </c>
    </row>
    <row r="232" spans="1:16" ht="12.75">
      <c r="A232" t="s">
        <v>52</v>
      </c>
      <c s="34" t="s">
        <v>130</v>
      </c>
      <c s="34" t="s">
        <v>543</v>
      </c>
      <c s="35" t="s">
        <v>5</v>
      </c>
      <c s="6" t="s">
        <v>544</v>
      </c>
      <c s="36" t="s">
        <v>85</v>
      </c>
      <c s="37">
        <v>2</v>
      </c>
      <c s="36">
        <v>0</v>
      </c>
      <c s="36">
        <f>ROUND(G232*H232,6)</f>
      </c>
      <c r="L232" s="38">
        <v>0</v>
      </c>
      <c s="32">
        <f>ROUND(ROUND(L232,2)*ROUND(G232,3),2)</f>
      </c>
      <c s="36" t="s">
        <v>350</v>
      </c>
      <c>
        <f>(M232*21)/100</f>
      </c>
      <c t="s">
        <v>27</v>
      </c>
    </row>
    <row r="233" spans="1:5" ht="12.75">
      <c r="A233" s="35" t="s">
        <v>58</v>
      </c>
      <c r="E233" s="39" t="s">
        <v>5</v>
      </c>
    </row>
    <row r="234" spans="1:5" ht="76.5">
      <c r="A234" s="35" t="s">
        <v>59</v>
      </c>
      <c r="E234" s="40" t="s">
        <v>535</v>
      </c>
    </row>
    <row r="235" spans="1:5" ht="140.25">
      <c r="A235" t="s">
        <v>60</v>
      </c>
      <c r="E235" s="39" t="s">
        <v>499</v>
      </c>
    </row>
    <row r="236" spans="1:16" ht="12.75">
      <c r="A236" t="s">
        <v>52</v>
      </c>
      <c s="34" t="s">
        <v>134</v>
      </c>
      <c s="34" t="s">
        <v>545</v>
      </c>
      <c s="35" t="s">
        <v>5</v>
      </c>
      <c s="6" t="s">
        <v>546</v>
      </c>
      <c s="36" t="s">
        <v>85</v>
      </c>
      <c s="37">
        <v>1</v>
      </c>
      <c s="36">
        <v>0</v>
      </c>
      <c s="36">
        <f>ROUND(G236*H236,6)</f>
      </c>
      <c r="L236" s="38">
        <v>0</v>
      </c>
      <c s="32">
        <f>ROUND(ROUND(L236,2)*ROUND(G236,3),2)</f>
      </c>
      <c s="36" t="s">
        <v>350</v>
      </c>
      <c>
        <f>(M236*21)/100</f>
      </c>
      <c t="s">
        <v>27</v>
      </c>
    </row>
    <row r="237" spans="1:5" ht="12.75">
      <c r="A237" s="35" t="s">
        <v>58</v>
      </c>
      <c r="E237" s="39" t="s">
        <v>5</v>
      </c>
    </row>
    <row r="238" spans="1:5" ht="38.25">
      <c r="A238" s="35" t="s">
        <v>59</v>
      </c>
      <c r="E238" s="40" t="s">
        <v>547</v>
      </c>
    </row>
    <row r="239" spans="1:5" ht="165.75">
      <c r="A239" t="s">
        <v>60</v>
      </c>
      <c r="E239" s="39" t="s">
        <v>548</v>
      </c>
    </row>
    <row r="240" spans="1:16" ht="12.75">
      <c r="A240" t="s">
        <v>52</v>
      </c>
      <c s="34" t="s">
        <v>138</v>
      </c>
      <c s="34" t="s">
        <v>549</v>
      </c>
      <c s="35" t="s">
        <v>5</v>
      </c>
      <c s="6" t="s">
        <v>550</v>
      </c>
      <c s="36" t="s">
        <v>85</v>
      </c>
      <c s="37">
        <v>11</v>
      </c>
      <c s="36">
        <v>0</v>
      </c>
      <c s="36">
        <f>ROUND(G240*H240,6)</f>
      </c>
      <c r="L240" s="38">
        <v>0</v>
      </c>
      <c s="32">
        <f>ROUND(ROUND(L240,2)*ROUND(G240,3),2)</f>
      </c>
      <c s="36" t="s">
        <v>350</v>
      </c>
      <c>
        <f>(M240*21)/100</f>
      </c>
      <c t="s">
        <v>27</v>
      </c>
    </row>
    <row r="241" spans="1:5" ht="12.75">
      <c r="A241" s="35" t="s">
        <v>58</v>
      </c>
      <c r="E241" s="39" t="s">
        <v>5</v>
      </c>
    </row>
    <row r="242" spans="1:5" ht="12.75">
      <c r="A242" s="35" t="s">
        <v>59</v>
      </c>
      <c r="E242" s="40" t="s">
        <v>5</v>
      </c>
    </row>
    <row r="243" spans="1:5" ht="191.25">
      <c r="A243" t="s">
        <v>60</v>
      </c>
      <c r="E243" s="39" t="s">
        <v>542</v>
      </c>
    </row>
    <row r="244" spans="1:16" ht="12.75">
      <c r="A244" t="s">
        <v>52</v>
      </c>
      <c s="34" t="s">
        <v>143</v>
      </c>
      <c s="34" t="s">
        <v>551</v>
      </c>
      <c s="35" t="s">
        <v>5</v>
      </c>
      <c s="6" t="s">
        <v>552</v>
      </c>
      <c s="36" t="s">
        <v>85</v>
      </c>
      <c s="37">
        <v>11</v>
      </c>
      <c s="36">
        <v>0</v>
      </c>
      <c s="36">
        <f>ROUND(G244*H244,6)</f>
      </c>
      <c r="L244" s="38">
        <v>0</v>
      </c>
      <c s="32">
        <f>ROUND(ROUND(L244,2)*ROUND(G244,3),2)</f>
      </c>
      <c s="36" t="s">
        <v>350</v>
      </c>
      <c>
        <f>(M244*21)/100</f>
      </c>
      <c t="s">
        <v>27</v>
      </c>
    </row>
    <row r="245" spans="1:5" ht="12.75">
      <c r="A245" s="35" t="s">
        <v>58</v>
      </c>
      <c r="E245" s="39" t="s">
        <v>5</v>
      </c>
    </row>
    <row r="246" spans="1:5" ht="89.25">
      <c r="A246" s="35" t="s">
        <v>59</v>
      </c>
      <c r="E246" s="40" t="s">
        <v>553</v>
      </c>
    </row>
    <row r="247" spans="1:5" ht="191.25">
      <c r="A247" t="s">
        <v>60</v>
      </c>
      <c r="E247" s="39" t="s">
        <v>542</v>
      </c>
    </row>
    <row r="248" spans="1:16" ht="12.75">
      <c r="A248" t="s">
        <v>52</v>
      </c>
      <c s="34" t="s">
        <v>147</v>
      </c>
      <c s="34" t="s">
        <v>554</v>
      </c>
      <c s="35" t="s">
        <v>5</v>
      </c>
      <c s="6" t="s">
        <v>555</v>
      </c>
      <c s="36" t="s">
        <v>85</v>
      </c>
      <c s="37">
        <v>11</v>
      </c>
      <c s="36">
        <v>0</v>
      </c>
      <c s="36">
        <f>ROUND(G248*H248,6)</f>
      </c>
      <c r="L248" s="38">
        <v>0</v>
      </c>
      <c s="32">
        <f>ROUND(ROUND(L248,2)*ROUND(G248,3),2)</f>
      </c>
      <c s="36" t="s">
        <v>350</v>
      </c>
      <c>
        <f>(M248*21)/100</f>
      </c>
      <c t="s">
        <v>27</v>
      </c>
    </row>
    <row r="249" spans="1:5" ht="12.75">
      <c r="A249" s="35" t="s">
        <v>58</v>
      </c>
      <c r="E249" s="39" t="s">
        <v>5</v>
      </c>
    </row>
    <row r="250" spans="1:5" ht="89.25">
      <c r="A250" s="35" t="s">
        <v>59</v>
      </c>
      <c r="E250" s="40" t="s">
        <v>553</v>
      </c>
    </row>
    <row r="251" spans="1:5" ht="140.25">
      <c r="A251" t="s">
        <v>60</v>
      </c>
      <c r="E251" s="39" t="s">
        <v>499</v>
      </c>
    </row>
    <row r="252" spans="1:16" ht="12.75">
      <c r="A252" t="s">
        <v>52</v>
      </c>
      <c s="34" t="s">
        <v>151</v>
      </c>
      <c s="34" t="s">
        <v>556</v>
      </c>
      <c s="35" t="s">
        <v>5</v>
      </c>
      <c s="6" t="s">
        <v>557</v>
      </c>
      <c s="36" t="s">
        <v>85</v>
      </c>
      <c s="37">
        <v>6</v>
      </c>
      <c s="36">
        <v>0</v>
      </c>
      <c s="36">
        <f>ROUND(G252*H252,6)</f>
      </c>
      <c r="L252" s="38">
        <v>0</v>
      </c>
      <c s="32">
        <f>ROUND(ROUND(L252,2)*ROUND(G252,3),2)</f>
      </c>
      <c s="36" t="s">
        <v>350</v>
      </c>
      <c>
        <f>(M252*21)/100</f>
      </c>
      <c t="s">
        <v>27</v>
      </c>
    </row>
    <row r="253" spans="1:5" ht="12.75">
      <c r="A253" s="35" t="s">
        <v>58</v>
      </c>
      <c r="E253" s="39" t="s">
        <v>5</v>
      </c>
    </row>
    <row r="254" spans="1:5" ht="12.75">
      <c r="A254" s="35" t="s">
        <v>59</v>
      </c>
      <c r="E254" s="40" t="s">
        <v>5</v>
      </c>
    </row>
    <row r="255" spans="1:5" ht="191.25">
      <c r="A255" t="s">
        <v>60</v>
      </c>
      <c r="E255" s="39" t="s">
        <v>558</v>
      </c>
    </row>
    <row r="256" spans="1:16" ht="12.75">
      <c r="A256" t="s">
        <v>52</v>
      </c>
      <c s="34" t="s">
        <v>155</v>
      </c>
      <c s="34" t="s">
        <v>559</v>
      </c>
      <c s="35" t="s">
        <v>5</v>
      </c>
      <c s="6" t="s">
        <v>560</v>
      </c>
      <c s="36" t="s">
        <v>85</v>
      </c>
      <c s="37">
        <v>6</v>
      </c>
      <c s="36">
        <v>0</v>
      </c>
      <c s="36">
        <f>ROUND(G256*H256,6)</f>
      </c>
      <c r="L256" s="38">
        <v>0</v>
      </c>
      <c s="32">
        <f>ROUND(ROUND(L256,2)*ROUND(G256,3),2)</f>
      </c>
      <c s="36" t="s">
        <v>350</v>
      </c>
      <c>
        <f>(M256*21)/100</f>
      </c>
      <c t="s">
        <v>27</v>
      </c>
    </row>
    <row r="257" spans="1:5" ht="12.75">
      <c r="A257" s="35" t="s">
        <v>58</v>
      </c>
      <c r="E257" s="39" t="s">
        <v>5</v>
      </c>
    </row>
    <row r="258" spans="1:5" ht="12.75">
      <c r="A258" s="35" t="s">
        <v>59</v>
      </c>
      <c r="E258" s="40" t="s">
        <v>5</v>
      </c>
    </row>
    <row r="259" spans="1:5" ht="140.25">
      <c r="A259" t="s">
        <v>60</v>
      </c>
      <c r="E259" s="39" t="s">
        <v>561</v>
      </c>
    </row>
    <row r="260" spans="1:16" ht="12.75">
      <c r="A260" t="s">
        <v>52</v>
      </c>
      <c s="34" t="s">
        <v>77</v>
      </c>
      <c s="34" t="s">
        <v>562</v>
      </c>
      <c s="35" t="s">
        <v>5</v>
      </c>
      <c s="6" t="s">
        <v>563</v>
      </c>
      <c s="36" t="s">
        <v>564</v>
      </c>
      <c s="37">
        <v>2.068</v>
      </c>
      <c s="36">
        <v>0</v>
      </c>
      <c s="36">
        <f>ROUND(G260*H260,6)</f>
      </c>
      <c r="L260" s="38">
        <v>0</v>
      </c>
      <c s="32">
        <f>ROUND(ROUND(L260,2)*ROUND(G260,3),2)</f>
      </c>
      <c s="36" t="s">
        <v>350</v>
      </c>
      <c>
        <f>(M260*21)/100</f>
      </c>
      <c t="s">
        <v>27</v>
      </c>
    </row>
    <row r="261" spans="1:5" ht="12.75">
      <c r="A261" s="35" t="s">
        <v>58</v>
      </c>
      <c r="E261" s="39" t="s">
        <v>5</v>
      </c>
    </row>
    <row r="262" spans="1:5" ht="165.75">
      <c r="A262" s="35" t="s">
        <v>59</v>
      </c>
      <c r="E262" s="40" t="s">
        <v>565</v>
      </c>
    </row>
    <row r="263" spans="1:5" ht="178.5">
      <c r="A263" t="s">
        <v>60</v>
      </c>
      <c r="E263" s="39" t="s">
        <v>566</v>
      </c>
    </row>
    <row r="264" spans="1:16" ht="12.75">
      <c r="A264" t="s">
        <v>52</v>
      </c>
      <c s="34" t="s">
        <v>82</v>
      </c>
      <c s="34" t="s">
        <v>567</v>
      </c>
      <c s="35" t="s">
        <v>5</v>
      </c>
      <c s="6" t="s">
        <v>568</v>
      </c>
      <c s="36" t="s">
        <v>564</v>
      </c>
      <c s="37">
        <v>1.738</v>
      </c>
      <c s="36">
        <v>0</v>
      </c>
      <c s="36">
        <f>ROUND(G264*H264,6)</f>
      </c>
      <c r="L264" s="38">
        <v>0</v>
      </c>
      <c s="32">
        <f>ROUND(ROUND(L264,2)*ROUND(G264,3),2)</f>
      </c>
      <c s="36" t="s">
        <v>350</v>
      </c>
      <c>
        <f>(M264*21)/100</f>
      </c>
      <c t="s">
        <v>27</v>
      </c>
    </row>
    <row r="265" spans="1:5" ht="12.75">
      <c r="A265" s="35" t="s">
        <v>58</v>
      </c>
      <c r="E265" s="39" t="s">
        <v>5</v>
      </c>
    </row>
    <row r="266" spans="1:5" ht="165.75">
      <c r="A266" s="35" t="s">
        <v>59</v>
      </c>
      <c r="E266" s="40" t="s">
        <v>569</v>
      </c>
    </row>
    <row r="267" spans="1:5" ht="102">
      <c r="A267" t="s">
        <v>60</v>
      </c>
      <c r="E267" s="39" t="s">
        <v>570</v>
      </c>
    </row>
    <row r="268" spans="1:16" ht="12.75">
      <c r="A268" t="s">
        <v>52</v>
      </c>
      <c s="34" t="s">
        <v>87</v>
      </c>
      <c s="34" t="s">
        <v>571</v>
      </c>
      <c s="35" t="s">
        <v>5</v>
      </c>
      <c s="6" t="s">
        <v>572</v>
      </c>
      <c s="36" t="s">
        <v>573</v>
      </c>
      <c s="37">
        <v>1</v>
      </c>
      <c s="36">
        <v>0</v>
      </c>
      <c s="36">
        <f>ROUND(G268*H268,6)</f>
      </c>
      <c r="L268" s="38">
        <v>0</v>
      </c>
      <c s="32">
        <f>ROUND(ROUND(L268,2)*ROUND(G268,3),2)</f>
      </c>
      <c s="36" t="s">
        <v>350</v>
      </c>
      <c>
        <f>(M268*21)/100</f>
      </c>
      <c t="s">
        <v>27</v>
      </c>
    </row>
    <row r="269" spans="1:5" ht="12.75">
      <c r="A269" s="35" t="s">
        <v>58</v>
      </c>
      <c r="E269" s="39" t="s">
        <v>5</v>
      </c>
    </row>
    <row r="270" spans="1:5" ht="12.75">
      <c r="A270" s="35" t="s">
        <v>59</v>
      </c>
      <c r="E270" s="40" t="s">
        <v>5</v>
      </c>
    </row>
    <row r="271" spans="1:5" ht="140.25">
      <c r="A271" t="s">
        <v>60</v>
      </c>
      <c r="E271" s="39" t="s">
        <v>574</v>
      </c>
    </row>
    <row r="272" spans="1:16" ht="12.75">
      <c r="A272" t="s">
        <v>52</v>
      </c>
      <c s="34" t="s">
        <v>91</v>
      </c>
      <c s="34" t="s">
        <v>575</v>
      </c>
      <c s="35" t="s">
        <v>5</v>
      </c>
      <c s="6" t="s">
        <v>576</v>
      </c>
      <c s="36" t="s">
        <v>573</v>
      </c>
      <c s="37">
        <v>1</v>
      </c>
      <c s="36">
        <v>0</v>
      </c>
      <c s="36">
        <f>ROUND(G272*H272,6)</f>
      </c>
      <c r="L272" s="38">
        <v>0</v>
      </c>
      <c s="32">
        <f>ROUND(ROUND(L272,2)*ROUND(G272,3),2)</f>
      </c>
      <c s="36" t="s">
        <v>350</v>
      </c>
      <c>
        <f>(M272*21)/100</f>
      </c>
      <c t="s">
        <v>27</v>
      </c>
    </row>
    <row r="273" spans="1:5" ht="12.75">
      <c r="A273" s="35" t="s">
        <v>58</v>
      </c>
      <c r="E273" s="39" t="s">
        <v>5</v>
      </c>
    </row>
    <row r="274" spans="1:5" ht="12.75">
      <c r="A274" s="35" t="s">
        <v>59</v>
      </c>
      <c r="E274" s="40" t="s">
        <v>5</v>
      </c>
    </row>
    <row r="275" spans="1:5" ht="140.25">
      <c r="A275" t="s">
        <v>60</v>
      </c>
      <c r="E275" s="39" t="s">
        <v>577</v>
      </c>
    </row>
    <row r="276" spans="1:16" ht="12.75">
      <c r="A276" t="s">
        <v>52</v>
      </c>
      <c s="34" t="s">
        <v>96</v>
      </c>
      <c s="34" t="s">
        <v>578</v>
      </c>
      <c s="35" t="s">
        <v>5</v>
      </c>
      <c s="6" t="s">
        <v>579</v>
      </c>
      <c s="36" t="s">
        <v>80</v>
      </c>
      <c s="37">
        <v>50</v>
      </c>
      <c s="36">
        <v>0</v>
      </c>
      <c s="36">
        <f>ROUND(G276*H276,6)</f>
      </c>
      <c r="L276" s="38">
        <v>0</v>
      </c>
      <c s="32">
        <f>ROUND(ROUND(L276,2)*ROUND(G276,3),2)</f>
      </c>
      <c s="36" t="s">
        <v>350</v>
      </c>
      <c>
        <f>(M276*21)/100</f>
      </c>
      <c t="s">
        <v>27</v>
      </c>
    </row>
    <row r="277" spans="1:5" ht="12.75">
      <c r="A277" s="35" t="s">
        <v>58</v>
      </c>
      <c r="E277" s="39" t="s">
        <v>5</v>
      </c>
    </row>
    <row r="278" spans="1:5" ht="12.75">
      <c r="A278" s="35" t="s">
        <v>59</v>
      </c>
      <c r="E278" s="40" t="s">
        <v>5</v>
      </c>
    </row>
    <row r="279" spans="1:5" ht="165.75">
      <c r="A279" t="s">
        <v>60</v>
      </c>
      <c r="E279" s="39" t="s">
        <v>580</v>
      </c>
    </row>
    <row r="280" spans="1:16" ht="12.75">
      <c r="A280" t="s">
        <v>52</v>
      </c>
      <c s="34" t="s">
        <v>181</v>
      </c>
      <c s="34" t="s">
        <v>581</v>
      </c>
      <c s="35" t="s">
        <v>5</v>
      </c>
      <c s="6" t="s">
        <v>582</v>
      </c>
      <c s="36" t="s">
        <v>573</v>
      </c>
      <c s="37">
        <v>1</v>
      </c>
      <c s="36">
        <v>0</v>
      </c>
      <c s="36">
        <f>ROUND(G280*H280,6)</f>
      </c>
      <c r="L280" s="38">
        <v>0</v>
      </c>
      <c s="32">
        <f>ROUND(ROUND(L280,2)*ROUND(G280,3),2)</f>
      </c>
      <c s="36" t="s">
        <v>350</v>
      </c>
      <c>
        <f>(M280*21)/100</f>
      </c>
      <c t="s">
        <v>27</v>
      </c>
    </row>
    <row r="281" spans="1:5" ht="12.75">
      <c r="A281" s="35" t="s">
        <v>58</v>
      </c>
      <c r="E281" s="39" t="s">
        <v>5</v>
      </c>
    </row>
    <row r="282" spans="1:5" ht="12.75">
      <c r="A282" s="35" t="s">
        <v>59</v>
      </c>
      <c r="E282" s="40" t="s">
        <v>5</v>
      </c>
    </row>
    <row r="283" spans="1:5" ht="178.5">
      <c r="A283" t="s">
        <v>60</v>
      </c>
      <c r="E283" s="39" t="s">
        <v>583</v>
      </c>
    </row>
    <row r="284" spans="1:13" ht="12.75">
      <c r="A284" t="s">
        <v>49</v>
      </c>
      <c r="C284" s="31" t="s">
        <v>367</v>
      </c>
      <c r="E284" s="33" t="s">
        <v>584</v>
      </c>
      <c r="J284" s="32">
        <f>0</f>
      </c>
      <c s="32">
        <f>0</f>
      </c>
      <c s="32">
        <f>0+L285+L289+L293+L297+L301+L305+L309</f>
      </c>
      <c s="32">
        <f>0+M285+M289+M293+M297+M301+M305+M309</f>
      </c>
    </row>
    <row r="285" spans="1:16" ht="25.5">
      <c r="A285" t="s">
        <v>52</v>
      </c>
      <c s="34" t="s">
        <v>186</v>
      </c>
      <c s="34" t="s">
        <v>585</v>
      </c>
      <c s="35" t="s">
        <v>371</v>
      </c>
      <c s="6" t="s">
        <v>586</v>
      </c>
      <c s="36" t="s">
        <v>373</v>
      </c>
      <c s="37">
        <v>2</v>
      </c>
      <c s="36">
        <v>0</v>
      </c>
      <c s="36">
        <f>ROUND(G285*H285,6)</f>
      </c>
      <c r="L285" s="38">
        <v>0</v>
      </c>
      <c s="32">
        <f>ROUND(ROUND(L285,2)*ROUND(G285,3),2)</f>
      </c>
      <c s="36" t="s">
        <v>350</v>
      </c>
      <c>
        <f>(M285*21)/100</f>
      </c>
      <c t="s">
        <v>27</v>
      </c>
    </row>
    <row r="286" spans="1:5" ht="12.75">
      <c r="A286" s="35" t="s">
        <v>58</v>
      </c>
      <c r="E286" s="39" t="s">
        <v>374</v>
      </c>
    </row>
    <row r="287" spans="1:5" ht="12.75">
      <c r="A287" s="35" t="s">
        <v>59</v>
      </c>
      <c r="E287" s="40" t="s">
        <v>5</v>
      </c>
    </row>
    <row r="288" spans="1:5" ht="165.75">
      <c r="A288" t="s">
        <v>60</v>
      </c>
      <c r="E288" s="39" t="s">
        <v>517</v>
      </c>
    </row>
    <row r="289" spans="1:16" ht="25.5">
      <c r="A289" t="s">
        <v>52</v>
      </c>
      <c s="34" t="s">
        <v>189</v>
      </c>
      <c s="34" t="s">
        <v>587</v>
      </c>
      <c s="35" t="s">
        <v>371</v>
      </c>
      <c s="6" t="s">
        <v>588</v>
      </c>
      <c s="36" t="s">
        <v>373</v>
      </c>
      <c s="37">
        <v>0.5</v>
      </c>
      <c s="36">
        <v>0</v>
      </c>
      <c s="36">
        <f>ROUND(G289*H289,6)</f>
      </c>
      <c r="L289" s="38">
        <v>0</v>
      </c>
      <c s="32">
        <f>ROUND(ROUND(L289,2)*ROUND(G289,3),2)</f>
      </c>
      <c s="36" t="s">
        <v>350</v>
      </c>
      <c>
        <f>(M289*21)/100</f>
      </c>
      <c t="s">
        <v>27</v>
      </c>
    </row>
    <row r="290" spans="1:5" ht="12.75">
      <c r="A290" s="35" t="s">
        <v>58</v>
      </c>
      <c r="E290" s="39" t="s">
        <v>374</v>
      </c>
    </row>
    <row r="291" spans="1:5" ht="12.75">
      <c r="A291" s="35" t="s">
        <v>59</v>
      </c>
      <c r="E291" s="40" t="s">
        <v>5</v>
      </c>
    </row>
    <row r="292" spans="1:5" ht="165.75">
      <c r="A292" t="s">
        <v>60</v>
      </c>
      <c r="E292" s="39" t="s">
        <v>517</v>
      </c>
    </row>
    <row r="293" spans="1:16" ht="38.25">
      <c r="A293" t="s">
        <v>52</v>
      </c>
      <c s="34" t="s">
        <v>193</v>
      </c>
      <c s="34" t="s">
        <v>518</v>
      </c>
      <c s="35" t="s">
        <v>371</v>
      </c>
      <c s="6" t="s">
        <v>519</v>
      </c>
      <c s="36" t="s">
        <v>373</v>
      </c>
      <c s="37">
        <v>0.1</v>
      </c>
      <c s="36">
        <v>0</v>
      </c>
      <c s="36">
        <f>ROUND(G293*H293,6)</f>
      </c>
      <c r="L293" s="38">
        <v>0</v>
      </c>
      <c s="32">
        <f>ROUND(ROUND(L293,2)*ROUND(G293,3),2)</f>
      </c>
      <c s="36" t="s">
        <v>350</v>
      </c>
      <c>
        <f>(M293*21)/100</f>
      </c>
      <c t="s">
        <v>27</v>
      </c>
    </row>
    <row r="294" spans="1:5" ht="25.5">
      <c r="A294" s="35" t="s">
        <v>58</v>
      </c>
      <c r="E294" s="39" t="s">
        <v>520</v>
      </c>
    </row>
    <row r="295" spans="1:5" ht="12.75">
      <c r="A295" s="35" t="s">
        <v>59</v>
      </c>
      <c r="E295" s="40" t="s">
        <v>5</v>
      </c>
    </row>
    <row r="296" spans="1:5" ht="165.75">
      <c r="A296" t="s">
        <v>60</v>
      </c>
      <c r="E296" s="39" t="s">
        <v>517</v>
      </c>
    </row>
    <row r="297" spans="1:16" ht="25.5">
      <c r="A297" t="s">
        <v>52</v>
      </c>
      <c s="34" t="s">
        <v>196</v>
      </c>
      <c s="34" t="s">
        <v>589</v>
      </c>
      <c s="35" t="s">
        <v>371</v>
      </c>
      <c s="6" t="s">
        <v>590</v>
      </c>
      <c s="36" t="s">
        <v>373</v>
      </c>
      <c s="37">
        <v>0.05</v>
      </c>
      <c s="36">
        <v>0</v>
      </c>
      <c s="36">
        <f>ROUND(G297*H297,6)</f>
      </c>
      <c r="L297" s="38">
        <v>0</v>
      </c>
      <c s="32">
        <f>ROUND(ROUND(L297,2)*ROUND(G297,3),2)</f>
      </c>
      <c s="36" t="s">
        <v>350</v>
      </c>
      <c>
        <f>(M297*21)/100</f>
      </c>
      <c t="s">
        <v>27</v>
      </c>
    </row>
    <row r="298" spans="1:5" ht="25.5">
      <c r="A298" s="35" t="s">
        <v>58</v>
      </c>
      <c r="E298" s="39" t="s">
        <v>591</v>
      </c>
    </row>
    <row r="299" spans="1:5" ht="12.75">
      <c r="A299" s="35" t="s">
        <v>59</v>
      </c>
      <c r="E299" s="40" t="s">
        <v>5</v>
      </c>
    </row>
    <row r="300" spans="1:5" ht="165.75">
      <c r="A300" t="s">
        <v>60</v>
      </c>
      <c r="E300" s="39" t="s">
        <v>517</v>
      </c>
    </row>
    <row r="301" spans="1:16" ht="25.5">
      <c r="A301" t="s">
        <v>52</v>
      </c>
      <c s="34" t="s">
        <v>200</v>
      </c>
      <c s="34" t="s">
        <v>386</v>
      </c>
      <c s="35" t="s">
        <v>371</v>
      </c>
      <c s="6" t="s">
        <v>387</v>
      </c>
      <c s="36" t="s">
        <v>373</v>
      </c>
      <c s="37">
        <v>0.05</v>
      </c>
      <c s="36">
        <v>0</v>
      </c>
      <c s="36">
        <f>ROUND(G301*H301,6)</f>
      </c>
      <c r="L301" s="38">
        <v>0</v>
      </c>
      <c s="32">
        <f>ROUND(ROUND(L301,2)*ROUND(G301,3),2)</f>
      </c>
      <c s="36" t="s">
        <v>350</v>
      </c>
      <c>
        <f>(M301*21)/100</f>
      </c>
      <c t="s">
        <v>27</v>
      </c>
    </row>
    <row r="302" spans="1:5" ht="12.75">
      <c r="A302" s="35" t="s">
        <v>58</v>
      </c>
      <c r="E302" s="39" t="s">
        <v>374</v>
      </c>
    </row>
    <row r="303" spans="1:5" ht="12.75">
      <c r="A303" s="35" t="s">
        <v>59</v>
      </c>
      <c r="E303" s="40" t="s">
        <v>5</v>
      </c>
    </row>
    <row r="304" spans="1:5" ht="165.75">
      <c r="A304" t="s">
        <v>60</v>
      </c>
      <c r="E304" s="39" t="s">
        <v>517</v>
      </c>
    </row>
    <row r="305" spans="1:16" ht="25.5">
      <c r="A305" t="s">
        <v>52</v>
      </c>
      <c s="34" t="s">
        <v>203</v>
      </c>
      <c s="34" t="s">
        <v>389</v>
      </c>
      <c s="35" t="s">
        <v>371</v>
      </c>
      <c s="6" t="s">
        <v>390</v>
      </c>
      <c s="36" t="s">
        <v>373</v>
      </c>
      <c s="37">
        <v>0.05</v>
      </c>
      <c s="36">
        <v>0</v>
      </c>
      <c s="36">
        <f>ROUND(G305*H305,6)</f>
      </c>
      <c r="L305" s="38">
        <v>0</v>
      </c>
      <c s="32">
        <f>ROUND(ROUND(L305,2)*ROUND(G305,3),2)</f>
      </c>
      <c s="36" t="s">
        <v>350</v>
      </c>
      <c>
        <f>(M305*21)/100</f>
      </c>
      <c t="s">
        <v>27</v>
      </c>
    </row>
    <row r="306" spans="1:5" ht="12.75">
      <c r="A306" s="35" t="s">
        <v>58</v>
      </c>
      <c r="E306" s="39" t="s">
        <v>374</v>
      </c>
    </row>
    <row r="307" spans="1:5" ht="12.75">
      <c r="A307" s="35" t="s">
        <v>59</v>
      </c>
      <c r="E307" s="40" t="s">
        <v>5</v>
      </c>
    </row>
    <row r="308" spans="1:5" ht="165.75">
      <c r="A308" t="s">
        <v>60</v>
      </c>
      <c r="E308" s="39" t="s">
        <v>517</v>
      </c>
    </row>
    <row r="309" spans="1:16" ht="25.5">
      <c r="A309" t="s">
        <v>52</v>
      </c>
      <c s="34" t="s">
        <v>207</v>
      </c>
      <c s="34" t="s">
        <v>392</v>
      </c>
      <c s="35" t="s">
        <v>371</v>
      </c>
      <c s="6" t="s">
        <v>393</v>
      </c>
      <c s="36" t="s">
        <v>373</v>
      </c>
      <c s="37">
        <v>0.05</v>
      </c>
      <c s="36">
        <v>0</v>
      </c>
      <c s="36">
        <f>ROUND(G309*H309,6)</f>
      </c>
      <c r="L309" s="38">
        <v>0</v>
      </c>
      <c s="32">
        <f>ROUND(ROUND(L309,2)*ROUND(G309,3),2)</f>
      </c>
      <c s="36" t="s">
        <v>350</v>
      </c>
      <c>
        <f>(M309*21)/100</f>
      </c>
      <c t="s">
        <v>27</v>
      </c>
    </row>
    <row r="310" spans="1:5" ht="12.75">
      <c r="A310" s="35" t="s">
        <v>58</v>
      </c>
      <c r="E310" s="39" t="s">
        <v>374</v>
      </c>
    </row>
    <row r="311" spans="1:5" ht="12.75">
      <c r="A311" s="35" t="s">
        <v>59</v>
      </c>
      <c r="E311" s="40" t="s">
        <v>5</v>
      </c>
    </row>
    <row r="312" spans="1:5" ht="165.75">
      <c r="A312" t="s">
        <v>60</v>
      </c>
      <c r="E312" s="39" t="s">
        <v>517</v>
      </c>
    </row>
    <row r="313" spans="1:13" ht="12.75">
      <c r="A313" t="s">
        <v>46</v>
      </c>
      <c r="C313" s="31" t="s">
        <v>592</v>
      </c>
      <c r="E313" s="33" t="s">
        <v>593</v>
      </c>
      <c r="J313" s="32">
        <f>0+J314+J315+J432</f>
      </c>
      <c s="32">
        <f>0+K314+K315+K432</f>
      </c>
      <c s="32">
        <f>0+L314+L315+L432</f>
      </c>
      <c s="32">
        <f>0+M314+M315+M432</f>
      </c>
    </row>
    <row r="314" spans="1:13" ht="12.75">
      <c r="A314" t="s">
        <v>49</v>
      </c>
      <c r="C314" s="31" t="s">
        <v>594</v>
      </c>
      <c r="E314" s="33" t="s">
        <v>595</v>
      </c>
      <c r="J314" s="32">
        <f>0</f>
      </c>
      <c s="32">
        <f>0</f>
      </c>
      <c s="32">
        <f>0</f>
      </c>
      <c s="32">
        <f>0</f>
      </c>
    </row>
    <row r="315" spans="1:13" ht="12.75">
      <c r="A315" t="s">
        <v>49</v>
      </c>
      <c r="C315" s="31" t="s">
        <v>75</v>
      </c>
      <c r="E315" s="33" t="s">
        <v>76</v>
      </c>
      <c r="J315" s="32">
        <f>0</f>
      </c>
      <c s="32">
        <f>0</f>
      </c>
      <c s="32">
        <f>0+L316+L320+L324+L328+L332+L336+L340+L344+L348+L352+L356+L360+L364+L368+L372+L376+L380+L384+L388+L392+L396+L400+L404+L408+L412+L416+L420+L424+L428</f>
      </c>
      <c s="32">
        <f>0+M316+M320+M324+M328+M332+M336+M340+M344+M348+M352+M356+M360+M364+M368+M372+M376+M380+M384+M388+M392+M396+M400+M404+M408+M412+M416+M420+M424+M428</f>
      </c>
    </row>
    <row r="316" spans="1:16" ht="12.75">
      <c r="A316" t="s">
        <v>52</v>
      </c>
      <c s="34" t="s">
        <v>53</v>
      </c>
      <c s="34" t="s">
        <v>442</v>
      </c>
      <c s="35" t="s">
        <v>5</v>
      </c>
      <c s="6" t="s">
        <v>443</v>
      </c>
      <c s="36" t="s">
        <v>85</v>
      </c>
      <c s="37">
        <v>1</v>
      </c>
      <c s="36">
        <v>0</v>
      </c>
      <c s="36">
        <f>ROUND(G316*H316,6)</f>
      </c>
      <c r="L316" s="38">
        <v>0</v>
      </c>
      <c s="32">
        <f>ROUND(ROUND(L316,2)*ROUND(G316,3),2)</f>
      </c>
      <c s="36" t="s">
        <v>350</v>
      </c>
      <c>
        <f>(M316*21)/100</f>
      </c>
      <c t="s">
        <v>27</v>
      </c>
    </row>
    <row r="317" spans="1:5" ht="12.75">
      <c r="A317" s="35" t="s">
        <v>58</v>
      </c>
      <c r="E317" s="39" t="s">
        <v>5</v>
      </c>
    </row>
    <row r="318" spans="1:5" ht="12.75">
      <c r="A318" s="35" t="s">
        <v>59</v>
      </c>
      <c r="E318" s="40" t="s">
        <v>5</v>
      </c>
    </row>
    <row r="319" spans="1:5" ht="178.5">
      <c r="A319" t="s">
        <v>60</v>
      </c>
      <c r="E319" s="39" t="s">
        <v>596</v>
      </c>
    </row>
    <row r="320" spans="1:16" ht="12.75">
      <c r="A320" t="s">
        <v>52</v>
      </c>
      <c s="34" t="s">
        <v>27</v>
      </c>
      <c s="34" t="s">
        <v>445</v>
      </c>
      <c s="35" t="s">
        <v>5</v>
      </c>
      <c s="6" t="s">
        <v>446</v>
      </c>
      <c s="36" t="s">
        <v>85</v>
      </c>
      <c s="37">
        <v>1</v>
      </c>
      <c s="36">
        <v>0</v>
      </c>
      <c s="36">
        <f>ROUND(G320*H320,6)</f>
      </c>
      <c r="L320" s="38">
        <v>0</v>
      </c>
      <c s="32">
        <f>ROUND(ROUND(L320,2)*ROUND(G320,3),2)</f>
      </c>
      <c s="36" t="s">
        <v>350</v>
      </c>
      <c>
        <f>(M320*21)/100</f>
      </c>
      <c t="s">
        <v>27</v>
      </c>
    </row>
    <row r="321" spans="1:5" ht="12.75">
      <c r="A321" s="35" t="s">
        <v>58</v>
      </c>
      <c r="E321" s="39" t="s">
        <v>5</v>
      </c>
    </row>
    <row r="322" spans="1:5" ht="12.75">
      <c r="A322" s="35" t="s">
        <v>59</v>
      </c>
      <c r="E322" s="40" t="s">
        <v>5</v>
      </c>
    </row>
    <row r="323" spans="1:5" ht="127.5">
      <c r="A323" t="s">
        <v>60</v>
      </c>
      <c r="E323" s="39" t="s">
        <v>597</v>
      </c>
    </row>
    <row r="324" spans="1:16" ht="12.75">
      <c r="A324" t="s">
        <v>52</v>
      </c>
      <c s="34" t="s">
        <v>26</v>
      </c>
      <c s="34" t="s">
        <v>452</v>
      </c>
      <c s="35" t="s">
        <v>5</v>
      </c>
      <c s="6" t="s">
        <v>598</v>
      </c>
      <c s="36" t="s">
        <v>85</v>
      </c>
      <c s="37">
        <v>1</v>
      </c>
      <c s="36">
        <v>0</v>
      </c>
      <c s="36">
        <f>ROUND(G324*H324,6)</f>
      </c>
      <c r="L324" s="38">
        <v>0</v>
      </c>
      <c s="32">
        <f>ROUND(ROUND(L324,2)*ROUND(G324,3),2)</f>
      </c>
      <c s="36" t="s">
        <v>350</v>
      </c>
      <c>
        <f>(M324*21)/100</f>
      </c>
      <c t="s">
        <v>27</v>
      </c>
    </row>
    <row r="325" spans="1:5" ht="12.75">
      <c r="A325" s="35" t="s">
        <v>58</v>
      </c>
      <c r="E325" s="39" t="s">
        <v>5</v>
      </c>
    </row>
    <row r="326" spans="1:5" ht="12.75">
      <c r="A326" s="35" t="s">
        <v>59</v>
      </c>
      <c r="E326" s="40" t="s">
        <v>5</v>
      </c>
    </row>
    <row r="327" spans="1:5" ht="178.5">
      <c r="A327" t="s">
        <v>60</v>
      </c>
      <c r="E327" s="39" t="s">
        <v>596</v>
      </c>
    </row>
    <row r="328" spans="1:16" ht="12.75">
      <c r="A328" t="s">
        <v>52</v>
      </c>
      <c s="34" t="s">
        <v>70</v>
      </c>
      <c s="34" t="s">
        <v>454</v>
      </c>
      <c s="35" t="s">
        <v>5</v>
      </c>
      <c s="6" t="s">
        <v>455</v>
      </c>
      <c s="36" t="s">
        <v>85</v>
      </c>
      <c s="37">
        <v>1</v>
      </c>
      <c s="36">
        <v>0</v>
      </c>
      <c s="36">
        <f>ROUND(G328*H328,6)</f>
      </c>
      <c r="L328" s="38">
        <v>0</v>
      </c>
      <c s="32">
        <f>ROUND(ROUND(L328,2)*ROUND(G328,3),2)</f>
      </c>
      <c s="36" t="s">
        <v>350</v>
      </c>
      <c>
        <f>(M328*21)/100</f>
      </c>
      <c t="s">
        <v>27</v>
      </c>
    </row>
    <row r="329" spans="1:5" ht="12.75">
      <c r="A329" s="35" t="s">
        <v>58</v>
      </c>
      <c r="E329" s="39" t="s">
        <v>5</v>
      </c>
    </row>
    <row r="330" spans="1:5" ht="12.75">
      <c r="A330" s="35" t="s">
        <v>59</v>
      </c>
      <c r="E330" s="40" t="s">
        <v>5</v>
      </c>
    </row>
    <row r="331" spans="1:5" ht="127.5">
      <c r="A331" t="s">
        <v>60</v>
      </c>
      <c r="E331" s="39" t="s">
        <v>597</v>
      </c>
    </row>
    <row r="332" spans="1:16" ht="12.75">
      <c r="A332" t="s">
        <v>52</v>
      </c>
      <c s="34" t="s">
        <v>110</v>
      </c>
      <c s="34" t="s">
        <v>456</v>
      </c>
      <c s="35" t="s">
        <v>5</v>
      </c>
      <c s="6" t="s">
        <v>599</v>
      </c>
      <c s="36" t="s">
        <v>85</v>
      </c>
      <c s="37">
        <v>1</v>
      </c>
      <c s="36">
        <v>0</v>
      </c>
      <c s="36">
        <f>ROUND(G332*H332,6)</f>
      </c>
      <c r="L332" s="38">
        <v>0</v>
      </c>
      <c s="32">
        <f>ROUND(ROUND(L332,2)*ROUND(G332,3),2)</f>
      </c>
      <c s="36" t="s">
        <v>350</v>
      </c>
      <c>
        <f>(M332*21)/100</f>
      </c>
      <c t="s">
        <v>27</v>
      </c>
    </row>
    <row r="333" spans="1:5" ht="12.75">
      <c r="A333" s="35" t="s">
        <v>58</v>
      </c>
      <c r="E333" s="39" t="s">
        <v>5</v>
      </c>
    </row>
    <row r="334" spans="1:5" ht="12.75">
      <c r="A334" s="35" t="s">
        <v>59</v>
      </c>
      <c r="E334" s="40" t="s">
        <v>5</v>
      </c>
    </row>
    <row r="335" spans="1:5" ht="178.5">
      <c r="A335" t="s">
        <v>60</v>
      </c>
      <c r="E335" s="39" t="s">
        <v>596</v>
      </c>
    </row>
    <row r="336" spans="1:16" ht="12.75">
      <c r="A336" t="s">
        <v>52</v>
      </c>
      <c s="34" t="s">
        <v>115</v>
      </c>
      <c s="34" t="s">
        <v>458</v>
      </c>
      <c s="35" t="s">
        <v>5</v>
      </c>
      <c s="6" t="s">
        <v>459</v>
      </c>
      <c s="36" t="s">
        <v>85</v>
      </c>
      <c s="37">
        <v>1</v>
      </c>
      <c s="36">
        <v>0</v>
      </c>
      <c s="36">
        <f>ROUND(G336*H336,6)</f>
      </c>
      <c r="L336" s="38">
        <v>0</v>
      </c>
      <c s="32">
        <f>ROUND(ROUND(L336,2)*ROUND(G336,3),2)</f>
      </c>
      <c s="36" t="s">
        <v>350</v>
      </c>
      <c>
        <f>(M336*21)/100</f>
      </c>
      <c t="s">
        <v>27</v>
      </c>
    </row>
    <row r="337" spans="1:5" ht="12.75">
      <c r="A337" s="35" t="s">
        <v>58</v>
      </c>
      <c r="E337" s="39" t="s">
        <v>5</v>
      </c>
    </row>
    <row r="338" spans="1:5" ht="12.75">
      <c r="A338" s="35" t="s">
        <v>59</v>
      </c>
      <c r="E338" s="40" t="s">
        <v>5</v>
      </c>
    </row>
    <row r="339" spans="1:5" ht="127.5">
      <c r="A339" t="s">
        <v>60</v>
      </c>
      <c r="E339" s="39" t="s">
        <v>597</v>
      </c>
    </row>
    <row r="340" spans="1:16" ht="12.75">
      <c r="A340" t="s">
        <v>52</v>
      </c>
      <c s="34" t="s">
        <v>75</v>
      </c>
      <c s="34" t="s">
        <v>460</v>
      </c>
      <c s="35" t="s">
        <v>5</v>
      </c>
      <c s="6" t="s">
        <v>600</v>
      </c>
      <c s="36" t="s">
        <v>85</v>
      </c>
      <c s="37">
        <v>1</v>
      </c>
      <c s="36">
        <v>0</v>
      </c>
      <c s="36">
        <f>ROUND(G340*H340,6)</f>
      </c>
      <c r="L340" s="38">
        <v>0</v>
      </c>
      <c s="32">
        <f>ROUND(ROUND(L340,2)*ROUND(G340,3),2)</f>
      </c>
      <c s="36" t="s">
        <v>350</v>
      </c>
      <c>
        <f>(M340*21)/100</f>
      </c>
      <c t="s">
        <v>27</v>
      </c>
    </row>
    <row r="341" spans="1:5" ht="12.75">
      <c r="A341" s="35" t="s">
        <v>58</v>
      </c>
      <c r="E341" s="39" t="s">
        <v>5</v>
      </c>
    </row>
    <row r="342" spans="1:5" ht="12.75">
      <c r="A342" s="35" t="s">
        <v>59</v>
      </c>
      <c r="E342" s="40" t="s">
        <v>5</v>
      </c>
    </row>
    <row r="343" spans="1:5" ht="178.5">
      <c r="A343" t="s">
        <v>60</v>
      </c>
      <c r="E343" s="39" t="s">
        <v>596</v>
      </c>
    </row>
    <row r="344" spans="1:16" ht="12.75">
      <c r="A344" t="s">
        <v>52</v>
      </c>
      <c s="34" t="s">
        <v>122</v>
      </c>
      <c s="34" t="s">
        <v>462</v>
      </c>
      <c s="35" t="s">
        <v>5</v>
      </c>
      <c s="6" t="s">
        <v>463</v>
      </c>
      <c s="36" t="s">
        <v>85</v>
      </c>
      <c s="37">
        <v>1</v>
      </c>
      <c s="36">
        <v>0</v>
      </c>
      <c s="36">
        <f>ROUND(G344*H344,6)</f>
      </c>
      <c r="L344" s="38">
        <v>0</v>
      </c>
      <c s="32">
        <f>ROUND(ROUND(L344,2)*ROUND(G344,3),2)</f>
      </c>
      <c s="36" t="s">
        <v>350</v>
      </c>
      <c>
        <f>(M344*21)/100</f>
      </c>
      <c t="s">
        <v>27</v>
      </c>
    </row>
    <row r="345" spans="1:5" ht="12.75">
      <c r="A345" s="35" t="s">
        <v>58</v>
      </c>
      <c r="E345" s="39" t="s">
        <v>5</v>
      </c>
    </row>
    <row r="346" spans="1:5" ht="12.75">
      <c r="A346" s="35" t="s">
        <v>59</v>
      </c>
      <c r="E346" s="40" t="s">
        <v>5</v>
      </c>
    </row>
    <row r="347" spans="1:5" ht="127.5">
      <c r="A347" t="s">
        <v>60</v>
      </c>
      <c r="E347" s="39" t="s">
        <v>597</v>
      </c>
    </row>
    <row r="348" spans="1:16" ht="12.75">
      <c r="A348" t="s">
        <v>52</v>
      </c>
      <c s="34" t="s">
        <v>126</v>
      </c>
      <c s="34" t="s">
        <v>464</v>
      </c>
      <c s="35" t="s">
        <v>5</v>
      </c>
      <c s="6" t="s">
        <v>601</v>
      </c>
      <c s="36" t="s">
        <v>85</v>
      </c>
      <c s="37">
        <v>10</v>
      </c>
      <c s="36">
        <v>0</v>
      </c>
      <c s="36">
        <f>ROUND(G348*H348,6)</f>
      </c>
      <c r="L348" s="38">
        <v>0</v>
      </c>
      <c s="32">
        <f>ROUND(ROUND(L348,2)*ROUND(G348,3),2)</f>
      </c>
      <c s="36" t="s">
        <v>350</v>
      </c>
      <c>
        <f>(M348*21)/100</f>
      </c>
      <c t="s">
        <v>27</v>
      </c>
    </row>
    <row r="349" spans="1:5" ht="12.75">
      <c r="A349" s="35" t="s">
        <v>58</v>
      </c>
      <c r="E349" s="39" t="s">
        <v>5</v>
      </c>
    </row>
    <row r="350" spans="1:5" ht="12.75">
      <c r="A350" s="35" t="s">
        <v>59</v>
      </c>
      <c r="E350" s="40" t="s">
        <v>5</v>
      </c>
    </row>
    <row r="351" spans="1:5" ht="178.5">
      <c r="A351" t="s">
        <v>60</v>
      </c>
      <c r="E351" s="39" t="s">
        <v>596</v>
      </c>
    </row>
    <row r="352" spans="1:16" ht="12.75">
      <c r="A352" t="s">
        <v>52</v>
      </c>
      <c s="34" t="s">
        <v>130</v>
      </c>
      <c s="34" t="s">
        <v>466</v>
      </c>
      <c s="35" t="s">
        <v>5</v>
      </c>
      <c s="6" t="s">
        <v>467</v>
      </c>
      <c s="36" t="s">
        <v>85</v>
      </c>
      <c s="37">
        <v>10</v>
      </c>
      <c s="36">
        <v>0</v>
      </c>
      <c s="36">
        <f>ROUND(G352*H352,6)</f>
      </c>
      <c r="L352" s="38">
        <v>0</v>
      </c>
      <c s="32">
        <f>ROUND(ROUND(L352,2)*ROUND(G352,3),2)</f>
      </c>
      <c s="36" t="s">
        <v>350</v>
      </c>
      <c>
        <f>(M352*21)/100</f>
      </c>
      <c t="s">
        <v>27</v>
      </c>
    </row>
    <row r="353" spans="1:5" ht="12.75">
      <c r="A353" s="35" t="s">
        <v>58</v>
      </c>
      <c r="E353" s="39" t="s">
        <v>5</v>
      </c>
    </row>
    <row r="354" spans="1:5" ht="12.75">
      <c r="A354" s="35" t="s">
        <v>59</v>
      </c>
      <c r="E354" s="40" t="s">
        <v>5</v>
      </c>
    </row>
    <row r="355" spans="1:5" ht="127.5">
      <c r="A355" t="s">
        <v>60</v>
      </c>
      <c r="E355" s="39" t="s">
        <v>597</v>
      </c>
    </row>
    <row r="356" spans="1:16" ht="12.75">
      <c r="A356" t="s">
        <v>52</v>
      </c>
      <c s="34" t="s">
        <v>134</v>
      </c>
      <c s="34" t="s">
        <v>602</v>
      </c>
      <c s="35" t="s">
        <v>5</v>
      </c>
      <c s="6" t="s">
        <v>603</v>
      </c>
      <c s="36" t="s">
        <v>85</v>
      </c>
      <c s="37">
        <v>4</v>
      </c>
      <c s="36">
        <v>0</v>
      </c>
      <c s="36">
        <f>ROUND(G356*H356,6)</f>
      </c>
      <c r="L356" s="38">
        <v>0</v>
      </c>
      <c s="32">
        <f>ROUND(ROUND(L356,2)*ROUND(G356,3),2)</f>
      </c>
      <c s="36" t="s">
        <v>350</v>
      </c>
      <c>
        <f>(M356*21)/100</f>
      </c>
      <c t="s">
        <v>27</v>
      </c>
    </row>
    <row r="357" spans="1:5" ht="12.75">
      <c r="A357" s="35" t="s">
        <v>58</v>
      </c>
      <c r="E357" s="39" t="s">
        <v>5</v>
      </c>
    </row>
    <row r="358" spans="1:5" ht="12.75">
      <c r="A358" s="35" t="s">
        <v>59</v>
      </c>
      <c r="E358" s="40" t="s">
        <v>5</v>
      </c>
    </row>
    <row r="359" spans="1:5" ht="127.5">
      <c r="A359" t="s">
        <v>60</v>
      </c>
      <c r="E359" s="39" t="s">
        <v>604</v>
      </c>
    </row>
    <row r="360" spans="1:16" ht="12.75">
      <c r="A360" t="s">
        <v>52</v>
      </c>
      <c s="34" t="s">
        <v>138</v>
      </c>
      <c s="34" t="s">
        <v>486</v>
      </c>
      <c s="35" t="s">
        <v>5</v>
      </c>
      <c s="6" t="s">
        <v>487</v>
      </c>
      <c s="36" t="s">
        <v>184</v>
      </c>
      <c s="37">
        <v>0.2</v>
      </c>
      <c s="36">
        <v>0</v>
      </c>
      <c s="36">
        <f>ROUND(G360*H360,6)</f>
      </c>
      <c r="L360" s="38">
        <v>0</v>
      </c>
      <c s="32">
        <f>ROUND(ROUND(L360,2)*ROUND(G360,3),2)</f>
      </c>
      <c s="36" t="s">
        <v>350</v>
      </c>
      <c>
        <f>(M360*21)/100</f>
      </c>
      <c t="s">
        <v>27</v>
      </c>
    </row>
    <row r="361" spans="1:5" ht="12.75">
      <c r="A361" s="35" t="s">
        <v>58</v>
      </c>
      <c r="E361" s="39" t="s">
        <v>5</v>
      </c>
    </row>
    <row r="362" spans="1:5" ht="38.25">
      <c r="A362" s="35" t="s">
        <v>59</v>
      </c>
      <c r="E362" s="40" t="s">
        <v>605</v>
      </c>
    </row>
    <row r="363" spans="1:5" ht="140.25">
      <c r="A363" t="s">
        <v>60</v>
      </c>
      <c r="E363" s="39" t="s">
        <v>606</v>
      </c>
    </row>
    <row r="364" spans="1:16" ht="12.75">
      <c r="A364" t="s">
        <v>52</v>
      </c>
      <c s="34" t="s">
        <v>143</v>
      </c>
      <c s="34" t="s">
        <v>490</v>
      </c>
      <c s="35" t="s">
        <v>5</v>
      </c>
      <c s="6" t="s">
        <v>607</v>
      </c>
      <c s="36" t="s">
        <v>80</v>
      </c>
      <c s="37">
        <v>10</v>
      </c>
      <c s="36">
        <v>0</v>
      </c>
      <c s="36">
        <f>ROUND(G364*H364,6)</f>
      </c>
      <c r="L364" s="38">
        <v>0</v>
      </c>
      <c s="32">
        <f>ROUND(ROUND(L364,2)*ROUND(G364,3),2)</f>
      </c>
      <c s="36" t="s">
        <v>350</v>
      </c>
      <c>
        <f>(M364*21)/100</f>
      </c>
      <c t="s">
        <v>27</v>
      </c>
    </row>
    <row r="365" spans="1:5" ht="12.75">
      <c r="A365" s="35" t="s">
        <v>58</v>
      </c>
      <c r="E365" s="39" t="s">
        <v>5</v>
      </c>
    </row>
    <row r="366" spans="1:5" ht="12.75">
      <c r="A366" s="35" t="s">
        <v>59</v>
      </c>
      <c r="E366" s="40" t="s">
        <v>5</v>
      </c>
    </row>
    <row r="367" spans="1:5" ht="102">
      <c r="A367" t="s">
        <v>60</v>
      </c>
      <c r="E367" s="39" t="s">
        <v>608</v>
      </c>
    </row>
    <row r="368" spans="1:16" ht="12.75">
      <c r="A368" t="s">
        <v>52</v>
      </c>
      <c s="34" t="s">
        <v>147</v>
      </c>
      <c s="34" t="s">
        <v>609</v>
      </c>
      <c s="35" t="s">
        <v>5</v>
      </c>
      <c s="6" t="s">
        <v>610</v>
      </c>
      <c s="36" t="s">
        <v>85</v>
      </c>
      <c s="37">
        <v>1</v>
      </c>
      <c s="36">
        <v>0</v>
      </c>
      <c s="36">
        <f>ROUND(G368*H368,6)</f>
      </c>
      <c r="L368" s="38">
        <v>0</v>
      </c>
      <c s="32">
        <f>ROUND(ROUND(L368,2)*ROUND(G368,3),2)</f>
      </c>
      <c s="36" t="s">
        <v>350</v>
      </c>
      <c>
        <f>(M368*21)/100</f>
      </c>
      <c t="s">
        <v>27</v>
      </c>
    </row>
    <row r="369" spans="1:5" ht="12.75">
      <c r="A369" s="35" t="s">
        <v>58</v>
      </c>
      <c r="E369" s="39" t="s">
        <v>5</v>
      </c>
    </row>
    <row r="370" spans="1:5" ht="12.75">
      <c r="A370" s="35" t="s">
        <v>59</v>
      </c>
      <c r="E370" s="40" t="s">
        <v>5</v>
      </c>
    </row>
    <row r="371" spans="1:5" ht="114.75">
      <c r="A371" t="s">
        <v>60</v>
      </c>
      <c r="E371" s="39" t="s">
        <v>611</v>
      </c>
    </row>
    <row r="372" spans="1:16" ht="12.75">
      <c r="A372" t="s">
        <v>52</v>
      </c>
      <c s="34" t="s">
        <v>151</v>
      </c>
      <c s="34" t="s">
        <v>612</v>
      </c>
      <c s="35" t="s">
        <v>5</v>
      </c>
      <c s="6" t="s">
        <v>613</v>
      </c>
      <c s="36" t="s">
        <v>85</v>
      </c>
      <c s="37">
        <v>2</v>
      </c>
      <c s="36">
        <v>0</v>
      </c>
      <c s="36">
        <f>ROUND(G372*H372,6)</f>
      </c>
      <c r="L372" s="38">
        <v>0</v>
      </c>
      <c s="32">
        <f>ROUND(ROUND(L372,2)*ROUND(G372,3),2)</f>
      </c>
      <c s="36" t="s">
        <v>350</v>
      </c>
      <c>
        <f>(M372*21)/100</f>
      </c>
      <c t="s">
        <v>27</v>
      </c>
    </row>
    <row r="373" spans="1:5" ht="12.75">
      <c r="A373" s="35" t="s">
        <v>58</v>
      </c>
      <c r="E373" s="39" t="s">
        <v>5</v>
      </c>
    </row>
    <row r="374" spans="1:5" ht="12.75">
      <c r="A374" s="35" t="s">
        <v>59</v>
      </c>
      <c r="E374" s="40" t="s">
        <v>5</v>
      </c>
    </row>
    <row r="375" spans="1:5" ht="140.25">
      <c r="A375" t="s">
        <v>60</v>
      </c>
      <c r="E375" s="39" t="s">
        <v>614</v>
      </c>
    </row>
    <row r="376" spans="1:16" ht="12.75">
      <c r="A376" t="s">
        <v>52</v>
      </c>
      <c s="34" t="s">
        <v>155</v>
      </c>
      <c s="34" t="s">
        <v>615</v>
      </c>
      <c s="35" t="s">
        <v>5</v>
      </c>
      <c s="6" t="s">
        <v>616</v>
      </c>
      <c s="36" t="s">
        <v>85</v>
      </c>
      <c s="37">
        <v>1</v>
      </c>
      <c s="36">
        <v>0</v>
      </c>
      <c s="36">
        <f>ROUND(G376*H376,6)</f>
      </c>
      <c r="L376" s="38">
        <v>0</v>
      </c>
      <c s="32">
        <f>ROUND(ROUND(L376,2)*ROUND(G376,3),2)</f>
      </c>
      <c s="36" t="s">
        <v>350</v>
      </c>
      <c>
        <f>(M376*21)/100</f>
      </c>
      <c t="s">
        <v>27</v>
      </c>
    </row>
    <row r="377" spans="1:5" ht="12.75">
      <c r="A377" s="35" t="s">
        <v>58</v>
      </c>
      <c r="E377" s="39" t="s">
        <v>5</v>
      </c>
    </row>
    <row r="378" spans="1:5" ht="12.75">
      <c r="A378" s="35" t="s">
        <v>59</v>
      </c>
      <c r="E378" s="40" t="s">
        <v>5</v>
      </c>
    </row>
    <row r="379" spans="1:5" ht="191.25">
      <c r="A379" t="s">
        <v>60</v>
      </c>
      <c r="E379" s="39" t="s">
        <v>617</v>
      </c>
    </row>
    <row r="380" spans="1:16" ht="12.75">
      <c r="A380" t="s">
        <v>52</v>
      </c>
      <c s="34" t="s">
        <v>77</v>
      </c>
      <c s="34" t="s">
        <v>615</v>
      </c>
      <c s="35" t="s">
        <v>53</v>
      </c>
      <c s="6" t="s">
        <v>616</v>
      </c>
      <c s="36" t="s">
        <v>85</v>
      </c>
      <c s="37">
        <v>1</v>
      </c>
      <c s="36">
        <v>0</v>
      </c>
      <c s="36">
        <f>ROUND(G380*H380,6)</f>
      </c>
      <c r="L380" s="38">
        <v>0</v>
      </c>
      <c s="32">
        <f>ROUND(ROUND(L380,2)*ROUND(G380,3),2)</f>
      </c>
      <c s="36" t="s">
        <v>350</v>
      </c>
      <c>
        <f>(M380*21)/100</f>
      </c>
      <c t="s">
        <v>27</v>
      </c>
    </row>
    <row r="381" spans="1:5" ht="12.75">
      <c r="A381" s="35" t="s">
        <v>58</v>
      </c>
      <c r="E381" s="39" t="s">
        <v>5</v>
      </c>
    </row>
    <row r="382" spans="1:5" ht="12.75">
      <c r="A382" s="35" t="s">
        <v>59</v>
      </c>
      <c r="E382" s="40" t="s">
        <v>5</v>
      </c>
    </row>
    <row r="383" spans="1:5" ht="191.25">
      <c r="A383" t="s">
        <v>60</v>
      </c>
      <c r="E383" s="39" t="s">
        <v>618</v>
      </c>
    </row>
    <row r="384" spans="1:16" ht="12.75">
      <c r="A384" t="s">
        <v>52</v>
      </c>
      <c s="34" t="s">
        <v>82</v>
      </c>
      <c s="34" t="s">
        <v>619</v>
      </c>
      <c s="35" t="s">
        <v>5</v>
      </c>
      <c s="6" t="s">
        <v>620</v>
      </c>
      <c s="36" t="s">
        <v>85</v>
      </c>
      <c s="37">
        <v>1</v>
      </c>
      <c s="36">
        <v>0</v>
      </c>
      <c s="36">
        <f>ROUND(G384*H384,6)</f>
      </c>
      <c r="L384" s="38">
        <v>0</v>
      </c>
      <c s="32">
        <f>ROUND(ROUND(L384,2)*ROUND(G384,3),2)</f>
      </c>
      <c s="36" t="s">
        <v>350</v>
      </c>
      <c>
        <f>(M384*21)/100</f>
      </c>
      <c t="s">
        <v>27</v>
      </c>
    </row>
    <row r="385" spans="1:5" ht="12.75">
      <c r="A385" s="35" t="s">
        <v>58</v>
      </c>
      <c r="E385" s="39" t="s">
        <v>5</v>
      </c>
    </row>
    <row r="386" spans="1:5" ht="12.75">
      <c r="A386" s="35" t="s">
        <v>59</v>
      </c>
      <c r="E386" s="40" t="s">
        <v>5</v>
      </c>
    </row>
    <row r="387" spans="1:5" ht="191.25">
      <c r="A387" t="s">
        <v>60</v>
      </c>
      <c r="E387" s="39" t="s">
        <v>618</v>
      </c>
    </row>
    <row r="388" spans="1:16" ht="12.75">
      <c r="A388" t="s">
        <v>52</v>
      </c>
      <c s="34" t="s">
        <v>87</v>
      </c>
      <c s="34" t="s">
        <v>621</v>
      </c>
      <c s="35" t="s">
        <v>5</v>
      </c>
      <c s="6" t="s">
        <v>622</v>
      </c>
      <c s="36" t="s">
        <v>85</v>
      </c>
      <c s="37">
        <v>5</v>
      </c>
      <c s="36">
        <v>0</v>
      </c>
      <c s="36">
        <f>ROUND(G388*H388,6)</f>
      </c>
      <c r="L388" s="38">
        <v>0</v>
      </c>
      <c s="32">
        <f>ROUND(ROUND(L388,2)*ROUND(G388,3),2)</f>
      </c>
      <c s="36" t="s">
        <v>350</v>
      </c>
      <c>
        <f>(M388*21)/100</f>
      </c>
      <c t="s">
        <v>27</v>
      </c>
    </row>
    <row r="389" spans="1:5" ht="12.75">
      <c r="A389" s="35" t="s">
        <v>58</v>
      </c>
      <c r="E389" s="39" t="s">
        <v>5</v>
      </c>
    </row>
    <row r="390" spans="1:5" ht="12.75">
      <c r="A390" s="35" t="s">
        <v>59</v>
      </c>
      <c r="E390" s="40" t="s">
        <v>5</v>
      </c>
    </row>
    <row r="391" spans="1:5" ht="114.75">
      <c r="A391" t="s">
        <v>60</v>
      </c>
      <c r="E391" s="39" t="s">
        <v>623</v>
      </c>
    </row>
    <row r="392" spans="1:16" ht="12.75">
      <c r="A392" t="s">
        <v>52</v>
      </c>
      <c s="34" t="s">
        <v>91</v>
      </c>
      <c s="34" t="s">
        <v>624</v>
      </c>
      <c s="35" t="s">
        <v>5</v>
      </c>
      <c s="6" t="s">
        <v>625</v>
      </c>
      <c s="36" t="s">
        <v>85</v>
      </c>
      <c s="37">
        <v>5</v>
      </c>
      <c s="36">
        <v>0</v>
      </c>
      <c s="36">
        <f>ROUND(G392*H392,6)</f>
      </c>
      <c r="L392" s="38">
        <v>0</v>
      </c>
      <c s="32">
        <f>ROUND(ROUND(L392,2)*ROUND(G392,3),2)</f>
      </c>
      <c s="36" t="s">
        <v>350</v>
      </c>
      <c>
        <f>(M392*21)/100</f>
      </c>
      <c t="s">
        <v>27</v>
      </c>
    </row>
    <row r="393" spans="1:5" ht="12.75">
      <c r="A393" s="35" t="s">
        <v>58</v>
      </c>
      <c r="E393" s="39" t="s">
        <v>5</v>
      </c>
    </row>
    <row r="394" spans="1:5" ht="12.75">
      <c r="A394" s="35" t="s">
        <v>59</v>
      </c>
      <c r="E394" s="40" t="s">
        <v>5</v>
      </c>
    </row>
    <row r="395" spans="1:5" ht="140.25">
      <c r="A395" t="s">
        <v>60</v>
      </c>
      <c r="E395" s="39" t="s">
        <v>614</v>
      </c>
    </row>
    <row r="396" spans="1:16" ht="12.75">
      <c r="A396" t="s">
        <v>52</v>
      </c>
      <c s="34" t="s">
        <v>186</v>
      </c>
      <c s="34" t="s">
        <v>500</v>
      </c>
      <c s="35" t="s">
        <v>5</v>
      </c>
      <c s="6" t="s">
        <v>501</v>
      </c>
      <c s="36" t="s">
        <v>94</v>
      </c>
      <c s="37">
        <v>0.15</v>
      </c>
      <c s="36">
        <v>0</v>
      </c>
      <c s="36">
        <f>ROUND(G396*H396,6)</f>
      </c>
      <c r="L396" s="38">
        <v>0</v>
      </c>
      <c s="32">
        <f>ROUND(ROUND(L396,2)*ROUND(G396,3),2)</f>
      </c>
      <c s="36" t="s">
        <v>350</v>
      </c>
      <c>
        <f>(M396*21)/100</f>
      </c>
      <c t="s">
        <v>27</v>
      </c>
    </row>
    <row r="397" spans="1:5" ht="12.75">
      <c r="A397" s="35" t="s">
        <v>58</v>
      </c>
      <c r="E397" s="39" t="s">
        <v>5</v>
      </c>
    </row>
    <row r="398" spans="1:5" ht="12.75">
      <c r="A398" s="35" t="s">
        <v>59</v>
      </c>
      <c r="E398" s="40" t="s">
        <v>5</v>
      </c>
    </row>
    <row r="399" spans="1:5" ht="140.25">
      <c r="A399" t="s">
        <v>60</v>
      </c>
      <c r="E399" s="39" t="s">
        <v>502</v>
      </c>
    </row>
    <row r="400" spans="1:16" ht="12.75">
      <c r="A400" t="s">
        <v>52</v>
      </c>
      <c s="34" t="s">
        <v>189</v>
      </c>
      <c s="34" t="s">
        <v>503</v>
      </c>
      <c s="35" t="s">
        <v>626</v>
      </c>
      <c s="6" t="s">
        <v>504</v>
      </c>
      <c s="36" t="s">
        <v>310</v>
      </c>
      <c s="37">
        <v>40</v>
      </c>
      <c s="36">
        <v>0</v>
      </c>
      <c s="36">
        <f>ROUND(G400*H400,6)</f>
      </c>
      <c r="L400" s="38">
        <v>0</v>
      </c>
      <c s="32">
        <f>ROUND(ROUND(L400,2)*ROUND(G400,3),2)</f>
      </c>
      <c s="36" t="s">
        <v>350</v>
      </c>
      <c>
        <f>(M400*21)/100</f>
      </c>
      <c t="s">
        <v>27</v>
      </c>
    </row>
    <row r="401" spans="1:5" ht="12.75">
      <c r="A401" s="35" t="s">
        <v>58</v>
      </c>
      <c r="E401" s="39" t="s">
        <v>5</v>
      </c>
    </row>
    <row r="402" spans="1:5" ht="12.75">
      <c r="A402" s="35" t="s">
        <v>59</v>
      </c>
      <c r="E402" s="40" t="s">
        <v>5</v>
      </c>
    </row>
    <row r="403" spans="1:5" ht="89.25">
      <c r="A403" t="s">
        <v>60</v>
      </c>
      <c r="E403" s="39" t="s">
        <v>505</v>
      </c>
    </row>
    <row r="404" spans="1:16" ht="25.5">
      <c r="A404" t="s">
        <v>52</v>
      </c>
      <c s="34" t="s">
        <v>193</v>
      </c>
      <c s="34" t="s">
        <v>627</v>
      </c>
      <c s="35" t="s">
        <v>626</v>
      </c>
      <c s="6" t="s">
        <v>628</v>
      </c>
      <c s="36" t="s">
        <v>85</v>
      </c>
      <c s="37">
        <v>1</v>
      </c>
      <c s="36">
        <v>0</v>
      </c>
      <c s="36">
        <f>ROUND(G404*H404,6)</f>
      </c>
      <c r="L404" s="38">
        <v>0</v>
      </c>
      <c s="32">
        <f>ROUND(ROUND(L404,2)*ROUND(G404,3),2)</f>
      </c>
      <c s="36" t="s">
        <v>350</v>
      </c>
      <c>
        <f>(M404*21)/100</f>
      </c>
      <c t="s">
        <v>27</v>
      </c>
    </row>
    <row r="405" spans="1:5" ht="12.75">
      <c r="A405" s="35" t="s">
        <v>58</v>
      </c>
      <c r="E405" s="39" t="s">
        <v>5</v>
      </c>
    </row>
    <row r="406" spans="1:5" ht="12.75">
      <c r="A406" s="35" t="s">
        <v>59</v>
      </c>
      <c r="E406" s="40" t="s">
        <v>5</v>
      </c>
    </row>
    <row r="407" spans="1:5" ht="114.75">
      <c r="A407" t="s">
        <v>60</v>
      </c>
      <c r="E407" s="39" t="s">
        <v>623</v>
      </c>
    </row>
    <row r="408" spans="1:16" ht="12.75">
      <c r="A408" t="s">
        <v>52</v>
      </c>
      <c s="34" t="s">
        <v>196</v>
      </c>
      <c s="34" t="s">
        <v>629</v>
      </c>
      <c s="35" t="s">
        <v>626</v>
      </c>
      <c s="6" t="s">
        <v>630</v>
      </c>
      <c s="36" t="s">
        <v>85</v>
      </c>
      <c s="37">
        <v>1</v>
      </c>
      <c s="36">
        <v>0</v>
      </c>
      <c s="36">
        <f>ROUND(G408*H408,6)</f>
      </c>
      <c r="L408" s="38">
        <v>0</v>
      </c>
      <c s="32">
        <f>ROUND(ROUND(L408,2)*ROUND(G408,3),2)</f>
      </c>
      <c s="36" t="s">
        <v>350</v>
      </c>
      <c>
        <f>(M408*21)/100</f>
      </c>
      <c t="s">
        <v>27</v>
      </c>
    </row>
    <row r="409" spans="1:5" ht="12.75">
      <c r="A409" s="35" t="s">
        <v>58</v>
      </c>
      <c r="E409" s="39" t="s">
        <v>5</v>
      </c>
    </row>
    <row r="410" spans="1:5" ht="12.75">
      <c r="A410" s="35" t="s">
        <v>59</v>
      </c>
      <c r="E410" s="40" t="s">
        <v>5</v>
      </c>
    </row>
    <row r="411" spans="1:5" ht="114.75">
      <c r="A411" t="s">
        <v>60</v>
      </c>
      <c r="E411" s="39" t="s">
        <v>611</v>
      </c>
    </row>
    <row r="412" spans="1:16" ht="12.75">
      <c r="A412" t="s">
        <v>52</v>
      </c>
      <c s="34" t="s">
        <v>200</v>
      </c>
      <c s="34" t="s">
        <v>631</v>
      </c>
      <c s="35" t="s">
        <v>626</v>
      </c>
      <c s="6" t="s">
        <v>632</v>
      </c>
      <c s="36" t="s">
        <v>85</v>
      </c>
      <c s="37">
        <v>1</v>
      </c>
      <c s="36">
        <v>0</v>
      </c>
      <c s="36">
        <f>ROUND(G412*H412,6)</f>
      </c>
      <c r="L412" s="38">
        <v>0</v>
      </c>
      <c s="32">
        <f>ROUND(ROUND(L412,2)*ROUND(G412,3),2)</f>
      </c>
      <c s="36" t="s">
        <v>350</v>
      </c>
      <c>
        <f>(M412*21)/100</f>
      </c>
      <c t="s">
        <v>27</v>
      </c>
    </row>
    <row r="413" spans="1:5" ht="12.75">
      <c r="A413" s="35" t="s">
        <v>58</v>
      </c>
      <c r="E413" s="39" t="s">
        <v>5</v>
      </c>
    </row>
    <row r="414" spans="1:5" ht="12.75">
      <c r="A414" s="35" t="s">
        <v>59</v>
      </c>
      <c r="E414" s="40" t="s">
        <v>5</v>
      </c>
    </row>
    <row r="415" spans="1:5" ht="114.75">
      <c r="A415" t="s">
        <v>60</v>
      </c>
      <c r="E415" s="39" t="s">
        <v>623</v>
      </c>
    </row>
    <row r="416" spans="1:16" ht="12.75">
      <c r="A416" t="s">
        <v>52</v>
      </c>
      <c s="34" t="s">
        <v>203</v>
      </c>
      <c s="34" t="s">
        <v>633</v>
      </c>
      <c s="35" t="s">
        <v>626</v>
      </c>
      <c s="6" t="s">
        <v>634</v>
      </c>
      <c s="36" t="s">
        <v>85</v>
      </c>
      <c s="37">
        <v>1</v>
      </c>
      <c s="36">
        <v>0</v>
      </c>
      <c s="36">
        <f>ROUND(G416*H416,6)</f>
      </c>
      <c r="L416" s="38">
        <v>0</v>
      </c>
      <c s="32">
        <f>ROUND(ROUND(L416,2)*ROUND(G416,3),2)</f>
      </c>
      <c s="36" t="s">
        <v>350</v>
      </c>
      <c>
        <f>(M416*21)/100</f>
      </c>
      <c t="s">
        <v>27</v>
      </c>
    </row>
    <row r="417" spans="1:5" ht="12.75">
      <c r="A417" s="35" t="s">
        <v>58</v>
      </c>
      <c r="E417" s="39" t="s">
        <v>5</v>
      </c>
    </row>
    <row r="418" spans="1:5" ht="12.75">
      <c r="A418" s="35" t="s">
        <v>59</v>
      </c>
      <c r="E418" s="40" t="s">
        <v>5</v>
      </c>
    </row>
    <row r="419" spans="1:5" ht="51">
      <c r="A419" t="s">
        <v>60</v>
      </c>
      <c r="E419" s="39" t="s">
        <v>635</v>
      </c>
    </row>
    <row r="420" spans="1:16" ht="25.5">
      <c r="A420" t="s">
        <v>52</v>
      </c>
      <c s="34" t="s">
        <v>207</v>
      </c>
      <c s="34" t="s">
        <v>636</v>
      </c>
      <c s="35" t="s">
        <v>626</v>
      </c>
      <c s="6" t="s">
        <v>637</v>
      </c>
      <c s="36" t="s">
        <v>85</v>
      </c>
      <c s="37">
        <v>1</v>
      </c>
      <c s="36">
        <v>0</v>
      </c>
      <c s="36">
        <f>ROUND(G420*H420,6)</f>
      </c>
      <c r="L420" s="38">
        <v>0</v>
      </c>
      <c s="32">
        <f>ROUND(ROUND(L420,2)*ROUND(G420,3),2)</f>
      </c>
      <c s="36" t="s">
        <v>350</v>
      </c>
      <c>
        <f>(M420*21)/100</f>
      </c>
      <c t="s">
        <v>27</v>
      </c>
    </row>
    <row r="421" spans="1:5" ht="12.75">
      <c r="A421" s="35" t="s">
        <v>58</v>
      </c>
      <c r="E421" s="39" t="s">
        <v>5</v>
      </c>
    </row>
    <row r="422" spans="1:5" ht="12.75">
      <c r="A422" s="35" t="s">
        <v>59</v>
      </c>
      <c r="E422" s="40" t="s">
        <v>5</v>
      </c>
    </row>
    <row r="423" spans="1:5" ht="140.25">
      <c r="A423" t="s">
        <v>60</v>
      </c>
      <c r="E423" s="39" t="s">
        <v>614</v>
      </c>
    </row>
    <row r="424" spans="1:16" ht="25.5">
      <c r="A424" t="s">
        <v>52</v>
      </c>
      <c s="34" t="s">
        <v>159</v>
      </c>
      <c s="34" t="s">
        <v>638</v>
      </c>
      <c s="35" t="s">
        <v>626</v>
      </c>
      <c s="6" t="s">
        <v>639</v>
      </c>
      <c s="36" t="s">
        <v>85</v>
      </c>
      <c s="37">
        <v>1</v>
      </c>
      <c s="36">
        <v>0</v>
      </c>
      <c s="36">
        <f>ROUND(G424*H424,6)</f>
      </c>
      <c r="L424" s="38">
        <v>0</v>
      </c>
      <c s="32">
        <f>ROUND(ROUND(L424,2)*ROUND(G424,3),2)</f>
      </c>
      <c s="36" t="s">
        <v>350</v>
      </c>
      <c>
        <f>(M424*21)/100</f>
      </c>
      <c t="s">
        <v>27</v>
      </c>
    </row>
    <row r="425" spans="1:5" ht="12.75">
      <c r="A425" s="35" t="s">
        <v>58</v>
      </c>
      <c r="E425" s="39" t="s">
        <v>5</v>
      </c>
    </row>
    <row r="426" spans="1:5" ht="12.75">
      <c r="A426" s="35" t="s">
        <v>59</v>
      </c>
      <c r="E426" s="40" t="s">
        <v>5</v>
      </c>
    </row>
    <row r="427" spans="1:5" ht="153">
      <c r="A427" t="s">
        <v>60</v>
      </c>
      <c r="E427" s="39" t="s">
        <v>640</v>
      </c>
    </row>
    <row r="428" spans="1:16" ht="12.75">
      <c r="A428" t="s">
        <v>52</v>
      </c>
      <c s="34" t="s">
        <v>210</v>
      </c>
      <c s="34" t="s">
        <v>641</v>
      </c>
      <c s="35" t="s">
        <v>626</v>
      </c>
      <c s="6" t="s">
        <v>642</v>
      </c>
      <c s="36" t="s">
        <v>85</v>
      </c>
      <c s="37">
        <v>1</v>
      </c>
      <c s="36">
        <v>0</v>
      </c>
      <c s="36">
        <f>ROUND(G428*H428,6)</f>
      </c>
      <c r="L428" s="38">
        <v>0</v>
      </c>
      <c s="32">
        <f>ROUND(ROUND(L428,2)*ROUND(G428,3),2)</f>
      </c>
      <c s="36" t="s">
        <v>350</v>
      </c>
      <c>
        <f>(M428*21)/100</f>
      </c>
      <c t="s">
        <v>27</v>
      </c>
    </row>
    <row r="429" spans="1:5" ht="12.75">
      <c r="A429" s="35" t="s">
        <v>58</v>
      </c>
      <c r="E429" s="39" t="s">
        <v>5</v>
      </c>
    </row>
    <row r="430" spans="1:5" ht="12.75">
      <c r="A430" s="35" t="s">
        <v>59</v>
      </c>
      <c r="E430" s="40" t="s">
        <v>5</v>
      </c>
    </row>
    <row r="431" spans="1:5" ht="12.75">
      <c r="A431" t="s">
        <v>60</v>
      </c>
      <c r="E431" s="39" t="s">
        <v>594</v>
      </c>
    </row>
    <row r="432" spans="1:13" ht="12.75">
      <c r="A432" t="s">
        <v>49</v>
      </c>
      <c r="C432" s="31" t="s">
        <v>367</v>
      </c>
      <c r="E432" s="33" t="s">
        <v>584</v>
      </c>
      <c r="J432" s="32">
        <f>0</f>
      </c>
      <c s="32">
        <f>0</f>
      </c>
      <c s="32">
        <f>0+L433+L437</f>
      </c>
      <c s="32">
        <f>0+M433+M437</f>
      </c>
    </row>
    <row r="433" spans="1:16" ht="25.5">
      <c r="A433" t="s">
        <v>52</v>
      </c>
      <c s="34" t="s">
        <v>96</v>
      </c>
      <c s="34" t="s">
        <v>515</v>
      </c>
      <c s="35" t="s">
        <v>371</v>
      </c>
      <c s="6" t="s">
        <v>516</v>
      </c>
      <c s="36" t="s">
        <v>373</v>
      </c>
      <c s="37">
        <v>0.02</v>
      </c>
      <c s="36">
        <v>0</v>
      </c>
      <c s="36">
        <f>ROUND(G433*H433,6)</f>
      </c>
      <c r="L433" s="38">
        <v>0</v>
      </c>
      <c s="32">
        <f>ROUND(ROUND(L433,2)*ROUND(G433,3),2)</f>
      </c>
      <c s="36" t="s">
        <v>350</v>
      </c>
      <c>
        <f>(M433*21)/100</f>
      </c>
      <c t="s">
        <v>27</v>
      </c>
    </row>
    <row r="434" spans="1:5" ht="12.75">
      <c r="A434" s="35" t="s">
        <v>58</v>
      </c>
      <c r="E434" s="39" t="s">
        <v>374</v>
      </c>
    </row>
    <row r="435" spans="1:5" ht="12.75">
      <c r="A435" s="35" t="s">
        <v>59</v>
      </c>
      <c r="E435" s="40" t="s">
        <v>5</v>
      </c>
    </row>
    <row r="436" spans="1:5" ht="165.75">
      <c r="A436" t="s">
        <v>60</v>
      </c>
      <c r="E436" s="39" t="s">
        <v>517</v>
      </c>
    </row>
    <row r="437" spans="1:16" ht="25.5">
      <c r="A437" t="s">
        <v>52</v>
      </c>
      <c s="34" t="s">
        <v>181</v>
      </c>
      <c s="34" t="s">
        <v>386</v>
      </c>
      <c s="35" t="s">
        <v>371</v>
      </c>
      <c s="6" t="s">
        <v>387</v>
      </c>
      <c s="36" t="s">
        <v>373</v>
      </c>
      <c s="37">
        <v>0.02</v>
      </c>
      <c s="36">
        <v>0</v>
      </c>
      <c s="36">
        <f>ROUND(G437*H437,6)</f>
      </c>
      <c r="L437" s="38">
        <v>0</v>
      </c>
      <c s="32">
        <f>ROUND(ROUND(L437,2)*ROUND(G437,3),2)</f>
      </c>
      <c s="36" t="s">
        <v>350</v>
      </c>
      <c>
        <f>(M437*21)/100</f>
      </c>
      <c t="s">
        <v>27</v>
      </c>
    </row>
    <row r="438" spans="1:5" ht="12.75">
      <c r="A438" s="35" t="s">
        <v>58</v>
      </c>
      <c r="E438" s="39" t="s">
        <v>374</v>
      </c>
    </row>
    <row r="439" spans="1:5" ht="12.75">
      <c r="A439" s="35" t="s">
        <v>59</v>
      </c>
      <c r="E439" s="40" t="s">
        <v>5</v>
      </c>
    </row>
    <row r="440" spans="1:5" ht="165.75">
      <c r="A440" t="s">
        <v>60</v>
      </c>
      <c r="E440" s="39" t="s">
        <v>517</v>
      </c>
    </row>
    <row r="441" spans="1:13" ht="12.75">
      <c r="A441" t="s">
        <v>46</v>
      </c>
      <c r="C441" s="31" t="s">
        <v>643</v>
      </c>
      <c r="E441" s="33" t="s">
        <v>644</v>
      </c>
      <c r="J441" s="32">
        <f>0+J442+J559</f>
      </c>
      <c s="32">
        <f>0+K442+K559</f>
      </c>
      <c s="32">
        <f>0+L442+L559</f>
      </c>
      <c s="32">
        <f>0+M442+M559</f>
      </c>
    </row>
    <row r="442" spans="1:13" ht="12.75">
      <c r="A442" t="s">
        <v>49</v>
      </c>
      <c r="C442" s="31" t="s">
        <v>75</v>
      </c>
      <c r="E442" s="33" t="s">
        <v>76</v>
      </c>
      <c r="J442" s="32">
        <f>0</f>
      </c>
      <c s="32">
        <f>0</f>
      </c>
      <c s="32">
        <f>0+L443+L447+L451+L455+L459+L463+L467+L471+L475+L479+L483+L487+L491+L495+L499+L503+L507+L511+L515+L519+L523+L527+L531+L535+L539+L543+L547+L551+L555</f>
      </c>
      <c s="32">
        <f>0+M443+M447+M451+M455+M459+M463+M467+M471+M475+M479+M483+M487+M491+M495+M499+M503+M507+M511+M515+M519+M523+M527+M531+M535+M539+M543+M547+M551+M555</f>
      </c>
    </row>
    <row r="443" spans="1:16" ht="25.5">
      <c r="A443" t="s">
        <v>52</v>
      </c>
      <c s="34" t="s">
        <v>53</v>
      </c>
      <c s="34" t="s">
        <v>645</v>
      </c>
      <c s="35" t="s">
        <v>5</v>
      </c>
      <c s="6" t="s">
        <v>646</v>
      </c>
      <c s="36" t="s">
        <v>80</v>
      </c>
      <c s="37">
        <v>890</v>
      </c>
      <c s="36">
        <v>0</v>
      </c>
      <c s="36">
        <f>ROUND(G443*H443,6)</f>
      </c>
      <c r="L443" s="38">
        <v>0</v>
      </c>
      <c s="32">
        <f>ROUND(ROUND(L443,2)*ROUND(G443,3),2)</f>
      </c>
      <c s="36" t="s">
        <v>350</v>
      </c>
      <c>
        <f>(M443*21)/100</f>
      </c>
      <c t="s">
        <v>27</v>
      </c>
    </row>
    <row r="444" spans="1:5" ht="12.75">
      <c r="A444" s="35" t="s">
        <v>58</v>
      </c>
      <c r="E444" s="39" t="s">
        <v>5</v>
      </c>
    </row>
    <row r="445" spans="1:5" ht="12.75">
      <c r="A445" s="35" t="s">
        <v>59</v>
      </c>
      <c r="E445" s="40" t="s">
        <v>5</v>
      </c>
    </row>
    <row r="446" spans="1:5" ht="76.5">
      <c r="A446" t="s">
        <v>60</v>
      </c>
      <c r="E446" s="39" t="s">
        <v>428</v>
      </c>
    </row>
    <row r="447" spans="1:16" ht="12.75">
      <c r="A447" t="s">
        <v>52</v>
      </c>
      <c s="34" t="s">
        <v>27</v>
      </c>
      <c s="34" t="s">
        <v>536</v>
      </c>
      <c s="35" t="s">
        <v>5</v>
      </c>
      <c s="6" t="s">
        <v>537</v>
      </c>
      <c s="36" t="s">
        <v>184</v>
      </c>
      <c s="37">
        <v>3.916</v>
      </c>
      <c s="36">
        <v>0</v>
      </c>
      <c s="36">
        <f>ROUND(G447*H447,6)</f>
      </c>
      <c r="L447" s="38">
        <v>0</v>
      </c>
      <c s="32">
        <f>ROUND(ROUND(L447,2)*ROUND(G447,3),2)</f>
      </c>
      <c s="36" t="s">
        <v>350</v>
      </c>
      <c>
        <f>(M447*21)/100</f>
      </c>
      <c t="s">
        <v>27</v>
      </c>
    </row>
    <row r="448" spans="1:5" ht="12.75">
      <c r="A448" s="35" t="s">
        <v>58</v>
      </c>
      <c r="E448" s="39" t="s">
        <v>5</v>
      </c>
    </row>
    <row r="449" spans="1:5" ht="408">
      <c r="A449" s="35" t="s">
        <v>59</v>
      </c>
      <c r="E449" s="40" t="s">
        <v>647</v>
      </c>
    </row>
    <row r="450" spans="1:5" ht="102">
      <c r="A450" t="s">
        <v>60</v>
      </c>
      <c r="E450" s="39" t="s">
        <v>539</v>
      </c>
    </row>
    <row r="451" spans="1:16" ht="12.75">
      <c r="A451" t="s">
        <v>52</v>
      </c>
      <c s="34" t="s">
        <v>26</v>
      </c>
      <c s="34" t="s">
        <v>648</v>
      </c>
      <c s="35" t="s">
        <v>5</v>
      </c>
      <c s="6" t="s">
        <v>649</v>
      </c>
      <c s="36" t="s">
        <v>184</v>
      </c>
      <c s="37">
        <v>3.916</v>
      </c>
      <c s="36">
        <v>0</v>
      </c>
      <c s="36">
        <f>ROUND(G451*H451,6)</f>
      </c>
      <c r="L451" s="38">
        <v>0</v>
      </c>
      <c s="32">
        <f>ROUND(ROUND(L451,2)*ROUND(G451,3),2)</f>
      </c>
      <c s="36" t="s">
        <v>350</v>
      </c>
      <c>
        <f>(M451*21)/100</f>
      </c>
      <c t="s">
        <v>27</v>
      </c>
    </row>
    <row r="452" spans="1:5" ht="12.75">
      <c r="A452" s="35" t="s">
        <v>58</v>
      </c>
      <c r="E452" s="39" t="s">
        <v>5</v>
      </c>
    </row>
    <row r="453" spans="1:5" ht="408">
      <c r="A453" s="35" t="s">
        <v>59</v>
      </c>
      <c r="E453" s="40" t="s">
        <v>647</v>
      </c>
    </row>
    <row r="454" spans="1:5" ht="102">
      <c r="A454" t="s">
        <v>60</v>
      </c>
      <c r="E454" s="39" t="s">
        <v>493</v>
      </c>
    </row>
    <row r="455" spans="1:16" ht="12.75">
      <c r="A455" t="s">
        <v>52</v>
      </c>
      <c s="34" t="s">
        <v>70</v>
      </c>
      <c s="34" t="s">
        <v>650</v>
      </c>
      <c s="35" t="s">
        <v>5</v>
      </c>
      <c s="6" t="s">
        <v>651</v>
      </c>
      <c s="36" t="s">
        <v>85</v>
      </c>
      <c s="37">
        <v>1</v>
      </c>
      <c s="36">
        <v>0</v>
      </c>
      <c s="36">
        <f>ROUND(G455*H455,6)</f>
      </c>
      <c r="L455" s="38">
        <v>0</v>
      </c>
      <c s="32">
        <f>ROUND(ROUND(L455,2)*ROUND(G455,3),2)</f>
      </c>
      <c s="36" t="s">
        <v>350</v>
      </c>
      <c>
        <f>(M455*21)/100</f>
      </c>
      <c t="s">
        <v>27</v>
      </c>
    </row>
    <row r="456" spans="1:5" ht="12.75">
      <c r="A456" s="35" t="s">
        <v>58</v>
      </c>
      <c r="E456" s="39" t="s">
        <v>5</v>
      </c>
    </row>
    <row r="457" spans="1:5" ht="12.75">
      <c r="A457" s="35" t="s">
        <v>59</v>
      </c>
      <c r="E457" s="40" t="s">
        <v>5</v>
      </c>
    </row>
    <row r="458" spans="1:5" ht="178.5">
      <c r="A458" t="s">
        <v>60</v>
      </c>
      <c r="E458" s="39" t="s">
        <v>652</v>
      </c>
    </row>
    <row r="459" spans="1:16" ht="12.75">
      <c r="A459" t="s">
        <v>52</v>
      </c>
      <c s="34" t="s">
        <v>110</v>
      </c>
      <c s="34" t="s">
        <v>653</v>
      </c>
      <c s="35" t="s">
        <v>5</v>
      </c>
      <c s="6" t="s">
        <v>654</v>
      </c>
      <c s="36" t="s">
        <v>85</v>
      </c>
      <c s="37">
        <v>2</v>
      </c>
      <c s="36">
        <v>0</v>
      </c>
      <c s="36">
        <f>ROUND(G459*H459,6)</f>
      </c>
      <c r="L459" s="38">
        <v>0</v>
      </c>
      <c s="32">
        <f>ROUND(ROUND(L459,2)*ROUND(G459,3),2)</f>
      </c>
      <c s="36" t="s">
        <v>350</v>
      </c>
      <c>
        <f>(M459*21)/100</f>
      </c>
      <c t="s">
        <v>27</v>
      </c>
    </row>
    <row r="460" spans="1:5" ht="12.75">
      <c r="A460" s="35" t="s">
        <v>58</v>
      </c>
      <c r="E460" s="39" t="s">
        <v>5</v>
      </c>
    </row>
    <row r="461" spans="1:5" ht="12.75">
      <c r="A461" s="35" t="s">
        <v>59</v>
      </c>
      <c r="E461" s="40" t="s">
        <v>5</v>
      </c>
    </row>
    <row r="462" spans="1:5" ht="178.5">
      <c r="A462" t="s">
        <v>60</v>
      </c>
      <c r="E462" s="39" t="s">
        <v>652</v>
      </c>
    </row>
    <row r="463" spans="1:16" ht="12.75">
      <c r="A463" t="s">
        <v>52</v>
      </c>
      <c s="34" t="s">
        <v>115</v>
      </c>
      <c s="34" t="s">
        <v>655</v>
      </c>
      <c s="35" t="s">
        <v>5</v>
      </c>
      <c s="6" t="s">
        <v>656</v>
      </c>
      <c s="36" t="s">
        <v>85</v>
      </c>
      <c s="37">
        <v>1</v>
      </c>
      <c s="36">
        <v>0</v>
      </c>
      <c s="36">
        <f>ROUND(G463*H463,6)</f>
      </c>
      <c r="L463" s="38">
        <v>0</v>
      </c>
      <c s="32">
        <f>ROUND(ROUND(L463,2)*ROUND(G463,3),2)</f>
      </c>
      <c s="36" t="s">
        <v>350</v>
      </c>
      <c>
        <f>(M463*21)/100</f>
      </c>
      <c t="s">
        <v>27</v>
      </c>
    </row>
    <row r="464" spans="1:5" ht="12.75">
      <c r="A464" s="35" t="s">
        <v>58</v>
      </c>
      <c r="E464" s="39" t="s">
        <v>5</v>
      </c>
    </row>
    <row r="465" spans="1:5" ht="12.75">
      <c r="A465" s="35" t="s">
        <v>59</v>
      </c>
      <c r="E465" s="40" t="s">
        <v>5</v>
      </c>
    </row>
    <row r="466" spans="1:5" ht="178.5">
      <c r="A466" t="s">
        <v>60</v>
      </c>
      <c r="E466" s="39" t="s">
        <v>652</v>
      </c>
    </row>
    <row r="467" spans="1:16" ht="12.75">
      <c r="A467" t="s">
        <v>52</v>
      </c>
      <c s="34" t="s">
        <v>75</v>
      </c>
      <c s="34" t="s">
        <v>657</v>
      </c>
      <c s="35" t="s">
        <v>5</v>
      </c>
      <c s="6" t="s">
        <v>658</v>
      </c>
      <c s="36" t="s">
        <v>85</v>
      </c>
      <c s="37">
        <v>1</v>
      </c>
      <c s="36">
        <v>0</v>
      </c>
      <c s="36">
        <f>ROUND(G467*H467,6)</f>
      </c>
      <c r="L467" s="38">
        <v>0</v>
      </c>
      <c s="32">
        <f>ROUND(ROUND(L467,2)*ROUND(G467,3),2)</f>
      </c>
      <c s="36" t="s">
        <v>350</v>
      </c>
      <c>
        <f>(M467*21)/100</f>
      </c>
      <c t="s">
        <v>27</v>
      </c>
    </row>
    <row r="468" spans="1:5" ht="12.75">
      <c r="A468" s="35" t="s">
        <v>58</v>
      </c>
      <c r="E468" s="39" t="s">
        <v>5</v>
      </c>
    </row>
    <row r="469" spans="1:5" ht="12.75">
      <c r="A469" s="35" t="s">
        <v>59</v>
      </c>
      <c r="E469" s="40" t="s">
        <v>5</v>
      </c>
    </row>
    <row r="470" spans="1:5" ht="204">
      <c r="A470" t="s">
        <v>60</v>
      </c>
      <c r="E470" s="39" t="s">
        <v>659</v>
      </c>
    </row>
    <row r="471" spans="1:16" ht="12.75">
      <c r="A471" t="s">
        <v>52</v>
      </c>
      <c s="34" t="s">
        <v>122</v>
      </c>
      <c s="34" t="s">
        <v>660</v>
      </c>
      <c s="35" t="s">
        <v>5</v>
      </c>
      <c s="6" t="s">
        <v>661</v>
      </c>
      <c s="36" t="s">
        <v>85</v>
      </c>
      <c s="37">
        <v>1</v>
      </c>
      <c s="36">
        <v>0</v>
      </c>
      <c s="36">
        <f>ROUND(G471*H471,6)</f>
      </c>
      <c r="L471" s="38">
        <v>0</v>
      </c>
      <c s="32">
        <f>ROUND(ROUND(L471,2)*ROUND(G471,3),2)</f>
      </c>
      <c s="36" t="s">
        <v>350</v>
      </c>
      <c>
        <f>(M471*21)/100</f>
      </c>
      <c t="s">
        <v>27</v>
      </c>
    </row>
    <row r="472" spans="1:5" ht="12.75">
      <c r="A472" s="35" t="s">
        <v>58</v>
      </c>
      <c r="E472" s="39" t="s">
        <v>5</v>
      </c>
    </row>
    <row r="473" spans="1:5" ht="12.75">
      <c r="A473" s="35" t="s">
        <v>59</v>
      </c>
      <c r="E473" s="40" t="s">
        <v>5</v>
      </c>
    </row>
    <row r="474" spans="1:5" ht="140.25">
      <c r="A474" t="s">
        <v>60</v>
      </c>
      <c r="E474" s="39" t="s">
        <v>499</v>
      </c>
    </row>
    <row r="475" spans="1:16" ht="12.75">
      <c r="A475" t="s">
        <v>52</v>
      </c>
      <c s="34" t="s">
        <v>126</v>
      </c>
      <c s="34" t="s">
        <v>662</v>
      </c>
      <c s="35" t="s">
        <v>5</v>
      </c>
      <c s="6" t="s">
        <v>663</v>
      </c>
      <c s="36" t="s">
        <v>85</v>
      </c>
      <c s="37">
        <v>1</v>
      </c>
      <c s="36">
        <v>0</v>
      </c>
      <c s="36">
        <f>ROUND(G475*H475,6)</f>
      </c>
      <c r="L475" s="38">
        <v>0</v>
      </c>
      <c s="32">
        <f>ROUND(ROUND(L475,2)*ROUND(G475,3),2)</f>
      </c>
      <c s="36" t="s">
        <v>350</v>
      </c>
      <c>
        <f>(M475*21)/100</f>
      </c>
      <c t="s">
        <v>27</v>
      </c>
    </row>
    <row r="476" spans="1:5" ht="12.75">
      <c r="A476" s="35" t="s">
        <v>58</v>
      </c>
      <c r="E476" s="39" t="s">
        <v>5</v>
      </c>
    </row>
    <row r="477" spans="1:5" ht="12.75">
      <c r="A477" s="35" t="s">
        <v>59</v>
      </c>
      <c r="E477" s="40" t="s">
        <v>5</v>
      </c>
    </row>
    <row r="478" spans="1:5" ht="191.25">
      <c r="A478" t="s">
        <v>60</v>
      </c>
      <c r="E478" s="39" t="s">
        <v>617</v>
      </c>
    </row>
    <row r="479" spans="1:16" ht="12.75">
      <c r="A479" t="s">
        <v>52</v>
      </c>
      <c s="34" t="s">
        <v>130</v>
      </c>
      <c s="34" t="s">
        <v>664</v>
      </c>
      <c s="35" t="s">
        <v>5</v>
      </c>
      <c s="6" t="s">
        <v>665</v>
      </c>
      <c s="36" t="s">
        <v>85</v>
      </c>
      <c s="37">
        <v>4</v>
      </c>
      <c s="36">
        <v>0</v>
      </c>
      <c s="36">
        <f>ROUND(G479*H479,6)</f>
      </c>
      <c r="L479" s="38">
        <v>0</v>
      </c>
      <c s="32">
        <f>ROUND(ROUND(L479,2)*ROUND(G479,3),2)</f>
      </c>
      <c s="36" t="s">
        <v>350</v>
      </c>
      <c>
        <f>(M479*21)/100</f>
      </c>
      <c t="s">
        <v>27</v>
      </c>
    </row>
    <row r="480" spans="1:5" ht="12.75">
      <c r="A480" s="35" t="s">
        <v>58</v>
      </c>
      <c r="E480" s="39" t="s">
        <v>5</v>
      </c>
    </row>
    <row r="481" spans="1:5" ht="12.75">
      <c r="A481" s="35" t="s">
        <v>59</v>
      </c>
      <c r="E481" s="40" t="s">
        <v>5</v>
      </c>
    </row>
    <row r="482" spans="1:5" ht="178.5">
      <c r="A482" t="s">
        <v>60</v>
      </c>
      <c r="E482" s="39" t="s">
        <v>652</v>
      </c>
    </row>
    <row r="483" spans="1:16" ht="25.5">
      <c r="A483" t="s">
        <v>52</v>
      </c>
      <c s="34" t="s">
        <v>134</v>
      </c>
      <c s="34" t="s">
        <v>666</v>
      </c>
      <c s="35" t="s">
        <v>5</v>
      </c>
      <c s="6" t="s">
        <v>667</v>
      </c>
      <c s="36" t="s">
        <v>85</v>
      </c>
      <c s="37">
        <v>6</v>
      </c>
      <c s="36">
        <v>0</v>
      </c>
      <c s="36">
        <f>ROUND(G483*H483,6)</f>
      </c>
      <c r="L483" s="38">
        <v>0</v>
      </c>
      <c s="32">
        <f>ROUND(ROUND(L483,2)*ROUND(G483,3),2)</f>
      </c>
      <c s="36" t="s">
        <v>350</v>
      </c>
      <c>
        <f>(M483*21)/100</f>
      </c>
      <c t="s">
        <v>27</v>
      </c>
    </row>
    <row r="484" spans="1:5" ht="12.75">
      <c r="A484" s="35" t="s">
        <v>58</v>
      </c>
      <c r="E484" s="39" t="s">
        <v>5</v>
      </c>
    </row>
    <row r="485" spans="1:5" ht="12.75">
      <c r="A485" s="35" t="s">
        <v>59</v>
      </c>
      <c r="E485" s="40" t="s">
        <v>5</v>
      </c>
    </row>
    <row r="486" spans="1:5" ht="178.5">
      <c r="A486" t="s">
        <v>60</v>
      </c>
      <c r="E486" s="39" t="s">
        <v>652</v>
      </c>
    </row>
    <row r="487" spans="1:16" ht="12.75">
      <c r="A487" t="s">
        <v>52</v>
      </c>
      <c s="34" t="s">
        <v>138</v>
      </c>
      <c s="34" t="s">
        <v>668</v>
      </c>
      <c s="35" t="s">
        <v>5</v>
      </c>
      <c s="6" t="s">
        <v>669</v>
      </c>
      <c s="36" t="s">
        <v>85</v>
      </c>
      <c s="37">
        <v>10</v>
      </c>
      <c s="36">
        <v>0</v>
      </c>
      <c s="36">
        <f>ROUND(G487*H487,6)</f>
      </c>
      <c r="L487" s="38">
        <v>0</v>
      </c>
      <c s="32">
        <f>ROUND(ROUND(L487,2)*ROUND(G487,3),2)</f>
      </c>
      <c s="36" t="s">
        <v>350</v>
      </c>
      <c>
        <f>(M487*21)/100</f>
      </c>
      <c t="s">
        <v>27</v>
      </c>
    </row>
    <row r="488" spans="1:5" ht="12.75">
      <c r="A488" s="35" t="s">
        <v>58</v>
      </c>
      <c r="E488" s="39" t="s">
        <v>5</v>
      </c>
    </row>
    <row r="489" spans="1:5" ht="12.75">
      <c r="A489" s="35" t="s">
        <v>59</v>
      </c>
      <c r="E489" s="40" t="s">
        <v>5</v>
      </c>
    </row>
    <row r="490" spans="1:5" ht="127.5">
      <c r="A490" t="s">
        <v>60</v>
      </c>
      <c r="E490" s="39" t="s">
        <v>447</v>
      </c>
    </row>
    <row r="491" spans="1:16" ht="12.75">
      <c r="A491" t="s">
        <v>52</v>
      </c>
      <c s="34" t="s">
        <v>143</v>
      </c>
      <c s="34" t="s">
        <v>670</v>
      </c>
      <c s="35" t="s">
        <v>5</v>
      </c>
      <c s="6" t="s">
        <v>671</v>
      </c>
      <c s="36" t="s">
        <v>85</v>
      </c>
      <c s="37">
        <v>8</v>
      </c>
      <c s="36">
        <v>0</v>
      </c>
      <c s="36">
        <f>ROUND(G491*H491,6)</f>
      </c>
      <c r="L491" s="38">
        <v>0</v>
      </c>
      <c s="32">
        <f>ROUND(ROUND(L491,2)*ROUND(G491,3),2)</f>
      </c>
      <c s="36" t="s">
        <v>350</v>
      </c>
      <c>
        <f>(M491*21)/100</f>
      </c>
      <c t="s">
        <v>27</v>
      </c>
    </row>
    <row r="492" spans="1:5" ht="12.75">
      <c r="A492" s="35" t="s">
        <v>58</v>
      </c>
      <c r="E492" s="39" t="s">
        <v>5</v>
      </c>
    </row>
    <row r="493" spans="1:5" ht="12.75">
      <c r="A493" s="35" t="s">
        <v>59</v>
      </c>
      <c r="E493" s="40" t="s">
        <v>5</v>
      </c>
    </row>
    <row r="494" spans="1:5" ht="178.5">
      <c r="A494" t="s">
        <v>60</v>
      </c>
      <c r="E494" s="39" t="s">
        <v>652</v>
      </c>
    </row>
    <row r="495" spans="1:16" ht="25.5">
      <c r="A495" t="s">
        <v>52</v>
      </c>
      <c s="34" t="s">
        <v>147</v>
      </c>
      <c s="34" t="s">
        <v>672</v>
      </c>
      <c s="35" t="s">
        <v>5</v>
      </c>
      <c s="6" t="s">
        <v>673</v>
      </c>
      <c s="36" t="s">
        <v>85</v>
      </c>
      <c s="37">
        <v>1</v>
      </c>
      <c s="36">
        <v>0</v>
      </c>
      <c s="36">
        <f>ROUND(G495*H495,6)</f>
      </c>
      <c r="L495" s="38">
        <v>0</v>
      </c>
      <c s="32">
        <f>ROUND(ROUND(L495,2)*ROUND(G495,3),2)</f>
      </c>
      <c s="36" t="s">
        <v>350</v>
      </c>
      <c>
        <f>(M495*21)/100</f>
      </c>
      <c t="s">
        <v>27</v>
      </c>
    </row>
    <row r="496" spans="1:5" ht="12.75">
      <c r="A496" s="35" t="s">
        <v>58</v>
      </c>
      <c r="E496" s="39" t="s">
        <v>5</v>
      </c>
    </row>
    <row r="497" spans="1:5" ht="12.75">
      <c r="A497" s="35" t="s">
        <v>59</v>
      </c>
      <c r="E497" s="40" t="s">
        <v>5</v>
      </c>
    </row>
    <row r="498" spans="1:5" ht="191.25">
      <c r="A498" t="s">
        <v>60</v>
      </c>
      <c r="E498" s="39" t="s">
        <v>674</v>
      </c>
    </row>
    <row r="499" spans="1:16" ht="12.75">
      <c r="A499" t="s">
        <v>52</v>
      </c>
      <c s="34" t="s">
        <v>151</v>
      </c>
      <c s="34" t="s">
        <v>675</v>
      </c>
      <c s="35" t="s">
        <v>5</v>
      </c>
      <c s="6" t="s">
        <v>676</v>
      </c>
      <c s="36" t="s">
        <v>85</v>
      </c>
      <c s="37">
        <v>9</v>
      </c>
      <c s="36">
        <v>0</v>
      </c>
      <c s="36">
        <f>ROUND(G499*H499,6)</f>
      </c>
      <c r="L499" s="38">
        <v>0</v>
      </c>
      <c s="32">
        <f>ROUND(ROUND(L499,2)*ROUND(G499,3),2)</f>
      </c>
      <c s="36" t="s">
        <v>350</v>
      </c>
      <c>
        <f>(M499*21)/100</f>
      </c>
      <c t="s">
        <v>27</v>
      </c>
    </row>
    <row r="500" spans="1:5" ht="12.75">
      <c r="A500" s="35" t="s">
        <v>58</v>
      </c>
      <c r="E500" s="39" t="s">
        <v>5</v>
      </c>
    </row>
    <row r="501" spans="1:5" ht="12.75">
      <c r="A501" s="35" t="s">
        <v>59</v>
      </c>
      <c r="E501" s="40" t="s">
        <v>5</v>
      </c>
    </row>
    <row r="502" spans="1:5" ht="127.5">
      <c r="A502" t="s">
        <v>60</v>
      </c>
      <c r="E502" s="39" t="s">
        <v>447</v>
      </c>
    </row>
    <row r="503" spans="1:16" ht="12.75">
      <c r="A503" t="s">
        <v>52</v>
      </c>
      <c s="34" t="s">
        <v>155</v>
      </c>
      <c s="34" t="s">
        <v>677</v>
      </c>
      <c s="35" t="s">
        <v>5</v>
      </c>
      <c s="6" t="s">
        <v>678</v>
      </c>
      <c s="36" t="s">
        <v>85</v>
      </c>
      <c s="37">
        <v>56</v>
      </c>
      <c s="36">
        <v>0</v>
      </c>
      <c s="36">
        <f>ROUND(G503*H503,6)</f>
      </c>
      <c r="L503" s="38">
        <v>0</v>
      </c>
      <c s="32">
        <f>ROUND(ROUND(L503,2)*ROUND(G503,3),2)</f>
      </c>
      <c s="36" t="s">
        <v>350</v>
      </c>
      <c>
        <f>(M503*21)/100</f>
      </c>
      <c t="s">
        <v>27</v>
      </c>
    </row>
    <row r="504" spans="1:5" ht="12.75">
      <c r="A504" s="35" t="s">
        <v>58</v>
      </c>
      <c r="E504" s="39" t="s">
        <v>5</v>
      </c>
    </row>
    <row r="505" spans="1:5" ht="12.75">
      <c r="A505" s="35" t="s">
        <v>59</v>
      </c>
      <c r="E505" s="40" t="s">
        <v>5</v>
      </c>
    </row>
    <row r="506" spans="1:5" ht="178.5">
      <c r="A506" t="s">
        <v>60</v>
      </c>
      <c r="E506" s="39" t="s">
        <v>652</v>
      </c>
    </row>
    <row r="507" spans="1:16" ht="12.75">
      <c r="A507" t="s">
        <v>52</v>
      </c>
      <c s="34" t="s">
        <v>77</v>
      </c>
      <c s="34" t="s">
        <v>679</v>
      </c>
      <c s="35" t="s">
        <v>5</v>
      </c>
      <c s="6" t="s">
        <v>680</v>
      </c>
      <c s="36" t="s">
        <v>85</v>
      </c>
      <c s="37">
        <v>56</v>
      </c>
      <c s="36">
        <v>0</v>
      </c>
      <c s="36">
        <f>ROUND(G507*H507,6)</f>
      </c>
      <c r="L507" s="38">
        <v>0</v>
      </c>
      <c s="32">
        <f>ROUND(ROUND(L507,2)*ROUND(G507,3),2)</f>
      </c>
      <c s="36" t="s">
        <v>350</v>
      </c>
      <c>
        <f>(M507*21)/100</f>
      </c>
      <c t="s">
        <v>27</v>
      </c>
    </row>
    <row r="508" spans="1:5" ht="12.75">
      <c r="A508" s="35" t="s">
        <v>58</v>
      </c>
      <c r="E508" s="39" t="s">
        <v>5</v>
      </c>
    </row>
    <row r="509" spans="1:5" ht="12.75">
      <c r="A509" s="35" t="s">
        <v>59</v>
      </c>
      <c r="E509" s="40" t="s">
        <v>5</v>
      </c>
    </row>
    <row r="510" spans="1:5" ht="127.5">
      <c r="A510" t="s">
        <v>60</v>
      </c>
      <c r="E510" s="39" t="s">
        <v>447</v>
      </c>
    </row>
    <row r="511" spans="1:16" ht="12.75">
      <c r="A511" t="s">
        <v>52</v>
      </c>
      <c s="34" t="s">
        <v>82</v>
      </c>
      <c s="34" t="s">
        <v>681</v>
      </c>
      <c s="35" t="s">
        <v>5</v>
      </c>
      <c s="6" t="s">
        <v>682</v>
      </c>
      <c s="36" t="s">
        <v>85</v>
      </c>
      <c s="37">
        <v>21</v>
      </c>
      <c s="36">
        <v>0</v>
      </c>
      <c s="36">
        <f>ROUND(G511*H511,6)</f>
      </c>
      <c r="L511" s="38">
        <v>0</v>
      </c>
      <c s="32">
        <f>ROUND(ROUND(L511,2)*ROUND(G511,3),2)</f>
      </c>
      <c s="36" t="s">
        <v>350</v>
      </c>
      <c>
        <f>(M511*21)/100</f>
      </c>
      <c t="s">
        <v>27</v>
      </c>
    </row>
    <row r="512" spans="1:5" ht="12.75">
      <c r="A512" s="35" t="s">
        <v>58</v>
      </c>
      <c r="E512" s="39" t="s">
        <v>5</v>
      </c>
    </row>
    <row r="513" spans="1:5" ht="12.75">
      <c r="A513" s="35" t="s">
        <v>59</v>
      </c>
      <c r="E513" s="40" t="s">
        <v>5</v>
      </c>
    </row>
    <row r="514" spans="1:5" ht="178.5">
      <c r="A514" t="s">
        <v>60</v>
      </c>
      <c r="E514" s="39" t="s">
        <v>652</v>
      </c>
    </row>
    <row r="515" spans="1:16" ht="12.75">
      <c r="A515" t="s">
        <v>52</v>
      </c>
      <c s="34" t="s">
        <v>87</v>
      </c>
      <c s="34" t="s">
        <v>683</v>
      </c>
      <c s="35" t="s">
        <v>5</v>
      </c>
      <c s="6" t="s">
        <v>684</v>
      </c>
      <c s="36" t="s">
        <v>85</v>
      </c>
      <c s="37">
        <v>15</v>
      </c>
      <c s="36">
        <v>0</v>
      </c>
      <c s="36">
        <f>ROUND(G515*H515,6)</f>
      </c>
      <c r="L515" s="38">
        <v>0</v>
      </c>
      <c s="32">
        <f>ROUND(ROUND(L515,2)*ROUND(G515,3),2)</f>
      </c>
      <c s="36" t="s">
        <v>350</v>
      </c>
      <c>
        <f>(M515*21)/100</f>
      </c>
      <c t="s">
        <v>27</v>
      </c>
    </row>
    <row r="516" spans="1:5" ht="12.75">
      <c r="A516" s="35" t="s">
        <v>58</v>
      </c>
      <c r="E516" s="39" t="s">
        <v>5</v>
      </c>
    </row>
    <row r="517" spans="1:5" ht="12.75">
      <c r="A517" s="35" t="s">
        <v>59</v>
      </c>
      <c r="E517" s="40" t="s">
        <v>5</v>
      </c>
    </row>
    <row r="518" spans="1:5" ht="178.5">
      <c r="A518" t="s">
        <v>60</v>
      </c>
      <c r="E518" s="39" t="s">
        <v>652</v>
      </c>
    </row>
    <row r="519" spans="1:16" ht="12.75">
      <c r="A519" t="s">
        <v>52</v>
      </c>
      <c s="34" t="s">
        <v>91</v>
      </c>
      <c s="34" t="s">
        <v>685</v>
      </c>
      <c s="35" t="s">
        <v>5</v>
      </c>
      <c s="6" t="s">
        <v>686</v>
      </c>
      <c s="36" t="s">
        <v>85</v>
      </c>
      <c s="37">
        <v>1</v>
      </c>
      <c s="36">
        <v>0</v>
      </c>
      <c s="36">
        <f>ROUND(G519*H519,6)</f>
      </c>
      <c r="L519" s="38">
        <v>0</v>
      </c>
      <c s="32">
        <f>ROUND(ROUND(L519,2)*ROUND(G519,3),2)</f>
      </c>
      <c s="36" t="s">
        <v>350</v>
      </c>
      <c>
        <f>(M519*21)/100</f>
      </c>
      <c t="s">
        <v>27</v>
      </c>
    </row>
    <row r="520" spans="1:5" ht="12.75">
      <c r="A520" s="35" t="s">
        <v>58</v>
      </c>
      <c r="E520" s="39" t="s">
        <v>5</v>
      </c>
    </row>
    <row r="521" spans="1:5" ht="12.75">
      <c r="A521" s="35" t="s">
        <v>59</v>
      </c>
      <c r="E521" s="40" t="s">
        <v>5</v>
      </c>
    </row>
    <row r="522" spans="1:5" ht="178.5">
      <c r="A522" t="s">
        <v>60</v>
      </c>
      <c r="E522" s="39" t="s">
        <v>652</v>
      </c>
    </row>
    <row r="523" spans="1:16" ht="12.75">
      <c r="A523" t="s">
        <v>52</v>
      </c>
      <c s="34" t="s">
        <v>96</v>
      </c>
      <c s="34" t="s">
        <v>687</v>
      </c>
      <c s="35" t="s">
        <v>5</v>
      </c>
      <c s="6" t="s">
        <v>688</v>
      </c>
      <c s="36" t="s">
        <v>85</v>
      </c>
      <c s="37">
        <v>1</v>
      </c>
      <c s="36">
        <v>0</v>
      </c>
      <c s="36">
        <f>ROUND(G523*H523,6)</f>
      </c>
      <c r="L523" s="38">
        <v>0</v>
      </c>
      <c s="32">
        <f>ROUND(ROUND(L523,2)*ROUND(G523,3),2)</f>
      </c>
      <c s="36" t="s">
        <v>350</v>
      </c>
      <c>
        <f>(M523*21)/100</f>
      </c>
      <c t="s">
        <v>27</v>
      </c>
    </row>
    <row r="524" spans="1:5" ht="12.75">
      <c r="A524" s="35" t="s">
        <v>58</v>
      </c>
      <c r="E524" s="39" t="s">
        <v>5</v>
      </c>
    </row>
    <row r="525" spans="1:5" ht="12.75">
      <c r="A525" s="35" t="s">
        <v>59</v>
      </c>
      <c r="E525" s="40" t="s">
        <v>5</v>
      </c>
    </row>
    <row r="526" spans="1:5" ht="127.5">
      <c r="A526" t="s">
        <v>60</v>
      </c>
      <c r="E526" s="39" t="s">
        <v>447</v>
      </c>
    </row>
    <row r="527" spans="1:16" ht="12.75">
      <c r="A527" t="s">
        <v>52</v>
      </c>
      <c s="34" t="s">
        <v>181</v>
      </c>
      <c s="34" t="s">
        <v>689</v>
      </c>
      <c s="35" t="s">
        <v>5</v>
      </c>
      <c s="6" t="s">
        <v>690</v>
      </c>
      <c s="36" t="s">
        <v>85</v>
      </c>
      <c s="37">
        <v>3</v>
      </c>
      <c s="36">
        <v>0</v>
      </c>
      <c s="36">
        <f>ROUND(G527*H527,6)</f>
      </c>
      <c r="L527" s="38">
        <v>0</v>
      </c>
      <c s="32">
        <f>ROUND(ROUND(L527,2)*ROUND(G527,3),2)</f>
      </c>
      <c s="36" t="s">
        <v>350</v>
      </c>
      <c>
        <f>(M527*21)/100</f>
      </c>
      <c t="s">
        <v>27</v>
      </c>
    </row>
    <row r="528" spans="1:5" ht="12.75">
      <c r="A528" s="35" t="s">
        <v>58</v>
      </c>
      <c r="E528" s="39" t="s">
        <v>5</v>
      </c>
    </row>
    <row r="529" spans="1:5" ht="12.75">
      <c r="A529" s="35" t="s">
        <v>59</v>
      </c>
      <c r="E529" s="40" t="s">
        <v>5</v>
      </c>
    </row>
    <row r="530" spans="1:5" ht="178.5">
      <c r="A530" t="s">
        <v>60</v>
      </c>
      <c r="E530" s="39" t="s">
        <v>652</v>
      </c>
    </row>
    <row r="531" spans="1:16" ht="12.75">
      <c r="A531" t="s">
        <v>52</v>
      </c>
      <c s="34" t="s">
        <v>186</v>
      </c>
      <c s="34" t="s">
        <v>691</v>
      </c>
      <c s="35" t="s">
        <v>5</v>
      </c>
      <c s="6" t="s">
        <v>692</v>
      </c>
      <c s="36" t="s">
        <v>85</v>
      </c>
      <c s="37">
        <v>3</v>
      </c>
      <c s="36">
        <v>0</v>
      </c>
      <c s="36">
        <f>ROUND(G531*H531,6)</f>
      </c>
      <c r="L531" s="38">
        <v>0</v>
      </c>
      <c s="32">
        <f>ROUND(ROUND(L531,2)*ROUND(G531,3),2)</f>
      </c>
      <c s="36" t="s">
        <v>350</v>
      </c>
      <c>
        <f>(M531*21)/100</f>
      </c>
      <c t="s">
        <v>27</v>
      </c>
    </row>
    <row r="532" spans="1:5" ht="12.75">
      <c r="A532" s="35" t="s">
        <v>58</v>
      </c>
      <c r="E532" s="39" t="s">
        <v>5</v>
      </c>
    </row>
    <row r="533" spans="1:5" ht="12.75">
      <c r="A533" s="35" t="s">
        <v>59</v>
      </c>
      <c r="E533" s="40" t="s">
        <v>5</v>
      </c>
    </row>
    <row r="534" spans="1:5" ht="127.5">
      <c r="A534" t="s">
        <v>60</v>
      </c>
      <c r="E534" s="39" t="s">
        <v>447</v>
      </c>
    </row>
    <row r="535" spans="1:16" ht="25.5">
      <c r="A535" t="s">
        <v>52</v>
      </c>
      <c s="34" t="s">
        <v>189</v>
      </c>
      <c s="34" t="s">
        <v>693</v>
      </c>
      <c s="35" t="s">
        <v>5</v>
      </c>
      <c s="6" t="s">
        <v>694</v>
      </c>
      <c s="36" t="s">
        <v>85</v>
      </c>
      <c s="37">
        <v>1</v>
      </c>
      <c s="36">
        <v>0</v>
      </c>
      <c s="36">
        <f>ROUND(G535*H535,6)</f>
      </c>
      <c r="L535" s="38">
        <v>0</v>
      </c>
      <c s="32">
        <f>ROUND(ROUND(L535,2)*ROUND(G535,3),2)</f>
      </c>
      <c s="36" t="s">
        <v>350</v>
      </c>
      <c>
        <f>(M535*21)/100</f>
      </c>
      <c t="s">
        <v>27</v>
      </c>
    </row>
    <row r="536" spans="1:5" ht="12.75">
      <c r="A536" s="35" t="s">
        <v>58</v>
      </c>
      <c r="E536" s="39" t="s">
        <v>5</v>
      </c>
    </row>
    <row r="537" spans="1:5" ht="12.75">
      <c r="A537" s="35" t="s">
        <v>59</v>
      </c>
      <c r="E537" s="40" t="s">
        <v>5</v>
      </c>
    </row>
    <row r="538" spans="1:5" ht="178.5">
      <c r="A538" t="s">
        <v>60</v>
      </c>
      <c r="E538" s="39" t="s">
        <v>652</v>
      </c>
    </row>
    <row r="539" spans="1:16" ht="12.75">
      <c r="A539" t="s">
        <v>52</v>
      </c>
      <c s="34" t="s">
        <v>193</v>
      </c>
      <c s="34" t="s">
        <v>695</v>
      </c>
      <c s="35" t="s">
        <v>5</v>
      </c>
      <c s="6" t="s">
        <v>696</v>
      </c>
      <c s="36" t="s">
        <v>85</v>
      </c>
      <c s="37">
        <v>1</v>
      </c>
      <c s="36">
        <v>0</v>
      </c>
      <c s="36">
        <f>ROUND(G539*H539,6)</f>
      </c>
      <c r="L539" s="38">
        <v>0</v>
      </c>
      <c s="32">
        <f>ROUND(ROUND(L539,2)*ROUND(G539,3),2)</f>
      </c>
      <c s="36" t="s">
        <v>350</v>
      </c>
      <c>
        <f>(M539*21)/100</f>
      </c>
      <c t="s">
        <v>27</v>
      </c>
    </row>
    <row r="540" spans="1:5" ht="12.75">
      <c r="A540" s="35" t="s">
        <v>58</v>
      </c>
      <c r="E540" s="39" t="s">
        <v>5</v>
      </c>
    </row>
    <row r="541" spans="1:5" ht="12.75">
      <c r="A541" s="35" t="s">
        <v>59</v>
      </c>
      <c r="E541" s="40" t="s">
        <v>5</v>
      </c>
    </row>
    <row r="542" spans="1:5" ht="127.5">
      <c r="A542" t="s">
        <v>60</v>
      </c>
      <c r="E542" s="39" t="s">
        <v>447</v>
      </c>
    </row>
    <row r="543" spans="1:16" ht="12.75">
      <c r="A543" t="s">
        <v>52</v>
      </c>
      <c s="34" t="s">
        <v>196</v>
      </c>
      <c s="34" t="s">
        <v>697</v>
      </c>
      <c s="35" t="s">
        <v>5</v>
      </c>
      <c s="6" t="s">
        <v>698</v>
      </c>
      <c s="36" t="s">
        <v>85</v>
      </c>
      <c s="37">
        <v>2</v>
      </c>
      <c s="36">
        <v>0</v>
      </c>
      <c s="36">
        <f>ROUND(G543*H543,6)</f>
      </c>
      <c r="L543" s="38">
        <v>0</v>
      </c>
      <c s="32">
        <f>ROUND(ROUND(L543,2)*ROUND(G543,3),2)</f>
      </c>
      <c s="36" t="s">
        <v>350</v>
      </c>
      <c>
        <f>(M543*21)/100</f>
      </c>
      <c t="s">
        <v>27</v>
      </c>
    </row>
    <row r="544" spans="1:5" ht="12.75">
      <c r="A544" s="35" t="s">
        <v>58</v>
      </c>
      <c r="E544" s="39" t="s">
        <v>5</v>
      </c>
    </row>
    <row r="545" spans="1:5" ht="12.75">
      <c r="A545" s="35" t="s">
        <v>59</v>
      </c>
      <c r="E545" s="40" t="s">
        <v>5</v>
      </c>
    </row>
    <row r="546" spans="1:5" ht="178.5">
      <c r="A546" t="s">
        <v>60</v>
      </c>
      <c r="E546" s="39" t="s">
        <v>652</v>
      </c>
    </row>
    <row r="547" spans="1:16" ht="12.75">
      <c r="A547" t="s">
        <v>52</v>
      </c>
      <c s="34" t="s">
        <v>200</v>
      </c>
      <c s="34" t="s">
        <v>699</v>
      </c>
      <c s="35" t="s">
        <v>5</v>
      </c>
      <c s="6" t="s">
        <v>700</v>
      </c>
      <c s="36" t="s">
        <v>85</v>
      </c>
      <c s="37">
        <v>2</v>
      </c>
      <c s="36">
        <v>0</v>
      </c>
      <c s="36">
        <f>ROUND(G547*H547,6)</f>
      </c>
      <c r="L547" s="38">
        <v>0</v>
      </c>
      <c s="32">
        <f>ROUND(ROUND(L547,2)*ROUND(G547,3),2)</f>
      </c>
      <c s="36" t="s">
        <v>350</v>
      </c>
      <c>
        <f>(M547*21)/100</f>
      </c>
      <c t="s">
        <v>27</v>
      </c>
    </row>
    <row r="548" spans="1:5" ht="12.75">
      <c r="A548" s="35" t="s">
        <v>58</v>
      </c>
      <c r="E548" s="39" t="s">
        <v>5</v>
      </c>
    </row>
    <row r="549" spans="1:5" ht="12.75">
      <c r="A549" s="35" t="s">
        <v>59</v>
      </c>
      <c r="E549" s="40" t="s">
        <v>5</v>
      </c>
    </row>
    <row r="550" spans="1:5" ht="127.5">
      <c r="A550" t="s">
        <v>60</v>
      </c>
      <c r="E550" s="39" t="s">
        <v>447</v>
      </c>
    </row>
    <row r="551" spans="1:16" ht="12.75">
      <c r="A551" t="s">
        <v>52</v>
      </c>
      <c s="34" t="s">
        <v>203</v>
      </c>
      <c s="34" t="s">
        <v>701</v>
      </c>
      <c s="35" t="s">
        <v>5</v>
      </c>
      <c s="6" t="s">
        <v>702</v>
      </c>
      <c s="36" t="s">
        <v>85</v>
      </c>
      <c s="37">
        <v>1</v>
      </c>
      <c s="36">
        <v>0</v>
      </c>
      <c s="36">
        <f>ROUND(G551*H551,6)</f>
      </c>
      <c r="L551" s="38">
        <v>0</v>
      </c>
      <c s="32">
        <f>ROUND(ROUND(L551,2)*ROUND(G551,3),2)</f>
      </c>
      <c s="36" t="s">
        <v>350</v>
      </c>
      <c>
        <f>(M551*21)/100</f>
      </c>
      <c t="s">
        <v>27</v>
      </c>
    </row>
    <row r="552" spans="1:5" ht="12.75">
      <c r="A552" s="35" t="s">
        <v>58</v>
      </c>
      <c r="E552" s="39" t="s">
        <v>5</v>
      </c>
    </row>
    <row r="553" spans="1:5" ht="12.75">
      <c r="A553" s="35" t="s">
        <v>59</v>
      </c>
      <c r="E553" s="40" t="s">
        <v>5</v>
      </c>
    </row>
    <row r="554" spans="1:5" ht="140.25">
      <c r="A554" t="s">
        <v>60</v>
      </c>
      <c r="E554" s="39" t="s">
        <v>499</v>
      </c>
    </row>
    <row r="555" spans="1:16" ht="12.75">
      <c r="A555" t="s">
        <v>52</v>
      </c>
      <c s="34" t="s">
        <v>207</v>
      </c>
      <c s="34" t="s">
        <v>703</v>
      </c>
      <c s="35" t="s">
        <v>5</v>
      </c>
      <c s="6" t="s">
        <v>704</v>
      </c>
      <c s="36" t="s">
        <v>85</v>
      </c>
      <c s="37">
        <v>1</v>
      </c>
      <c s="36">
        <v>0</v>
      </c>
      <c s="36">
        <f>ROUND(G555*H555,6)</f>
      </c>
      <c r="L555" s="38">
        <v>0</v>
      </c>
      <c s="32">
        <f>ROUND(ROUND(L555,2)*ROUND(G555,3),2)</f>
      </c>
      <c s="36" t="s">
        <v>350</v>
      </c>
      <c>
        <f>(M555*21)/100</f>
      </c>
      <c t="s">
        <v>27</v>
      </c>
    </row>
    <row r="556" spans="1:5" ht="12.75">
      <c r="A556" s="35" t="s">
        <v>58</v>
      </c>
      <c r="E556" s="39" t="s">
        <v>5</v>
      </c>
    </row>
    <row r="557" spans="1:5" ht="12.75">
      <c r="A557" s="35" t="s">
        <v>59</v>
      </c>
      <c r="E557" s="40" t="s">
        <v>5</v>
      </c>
    </row>
    <row r="558" spans="1:5" ht="140.25">
      <c r="A558" t="s">
        <v>60</v>
      </c>
      <c r="E558" s="39" t="s">
        <v>499</v>
      </c>
    </row>
    <row r="559" spans="1:13" ht="12.75">
      <c r="A559" t="s">
        <v>49</v>
      </c>
      <c r="C559" s="31" t="s">
        <v>367</v>
      </c>
      <c r="E559" s="33" t="s">
        <v>584</v>
      </c>
      <c r="J559" s="32">
        <f>0</f>
      </c>
      <c s="32">
        <f>0</f>
      </c>
      <c s="32">
        <f>0+L560+L564+L568+L572+L576+L580+L584</f>
      </c>
      <c s="32">
        <f>0+M560+M564+M568+M572+M576+M580+M584</f>
      </c>
    </row>
    <row r="560" spans="1:16" ht="25.5">
      <c r="A560" t="s">
        <v>52</v>
      </c>
      <c s="34" t="s">
        <v>159</v>
      </c>
      <c s="34" t="s">
        <v>585</v>
      </c>
      <c s="35" t="s">
        <v>371</v>
      </c>
      <c s="6" t="s">
        <v>586</v>
      </c>
      <c s="36" t="s">
        <v>373</v>
      </c>
      <c s="37">
        <v>2</v>
      </c>
      <c s="36">
        <v>0</v>
      </c>
      <c s="36">
        <f>ROUND(G560*H560,6)</f>
      </c>
      <c r="L560" s="38">
        <v>0</v>
      </c>
      <c s="32">
        <f>ROUND(ROUND(L560,2)*ROUND(G560,3),2)</f>
      </c>
      <c s="36" t="s">
        <v>350</v>
      </c>
      <c>
        <f>(M560*21)/100</f>
      </c>
      <c t="s">
        <v>27</v>
      </c>
    </row>
    <row r="561" spans="1:5" ht="12.75">
      <c r="A561" s="35" t="s">
        <v>58</v>
      </c>
      <c r="E561" s="39" t="s">
        <v>374</v>
      </c>
    </row>
    <row r="562" spans="1:5" ht="12.75">
      <c r="A562" s="35" t="s">
        <v>59</v>
      </c>
      <c r="E562" s="40" t="s">
        <v>5</v>
      </c>
    </row>
    <row r="563" spans="1:5" ht="165.75">
      <c r="A563" t="s">
        <v>60</v>
      </c>
      <c r="E563" s="39" t="s">
        <v>517</v>
      </c>
    </row>
    <row r="564" spans="1:16" ht="25.5">
      <c r="A564" t="s">
        <v>52</v>
      </c>
      <c s="34" t="s">
        <v>210</v>
      </c>
      <c s="34" t="s">
        <v>587</v>
      </c>
      <c s="35" t="s">
        <v>371</v>
      </c>
      <c s="6" t="s">
        <v>588</v>
      </c>
      <c s="36" t="s">
        <v>373</v>
      </c>
      <c s="37">
        <v>0.5</v>
      </c>
      <c s="36">
        <v>0</v>
      </c>
      <c s="36">
        <f>ROUND(G564*H564,6)</f>
      </c>
      <c r="L564" s="38">
        <v>0</v>
      </c>
      <c s="32">
        <f>ROUND(ROUND(L564,2)*ROUND(G564,3),2)</f>
      </c>
      <c s="36" t="s">
        <v>350</v>
      </c>
      <c>
        <f>(M564*21)/100</f>
      </c>
      <c t="s">
        <v>27</v>
      </c>
    </row>
    <row r="565" spans="1:5" ht="12.75">
      <c r="A565" s="35" t="s">
        <v>58</v>
      </c>
      <c r="E565" s="39" t="s">
        <v>374</v>
      </c>
    </row>
    <row r="566" spans="1:5" ht="12.75">
      <c r="A566" s="35" t="s">
        <v>59</v>
      </c>
      <c r="E566" s="40" t="s">
        <v>5</v>
      </c>
    </row>
    <row r="567" spans="1:5" ht="165.75">
      <c r="A567" t="s">
        <v>60</v>
      </c>
      <c r="E567" s="39" t="s">
        <v>517</v>
      </c>
    </row>
    <row r="568" spans="1:16" ht="38.25">
      <c r="A568" t="s">
        <v>52</v>
      </c>
      <c s="34" t="s">
        <v>215</v>
      </c>
      <c s="34" t="s">
        <v>518</v>
      </c>
      <c s="35" t="s">
        <v>371</v>
      </c>
      <c s="6" t="s">
        <v>519</v>
      </c>
      <c s="36" t="s">
        <v>373</v>
      </c>
      <c s="37">
        <v>0.1</v>
      </c>
      <c s="36">
        <v>0</v>
      </c>
      <c s="36">
        <f>ROUND(G568*H568,6)</f>
      </c>
      <c r="L568" s="38">
        <v>0</v>
      </c>
      <c s="32">
        <f>ROUND(ROUND(L568,2)*ROUND(G568,3),2)</f>
      </c>
      <c s="36" t="s">
        <v>350</v>
      </c>
      <c>
        <f>(M568*21)/100</f>
      </c>
      <c t="s">
        <v>27</v>
      </c>
    </row>
    <row r="569" spans="1:5" ht="25.5">
      <c r="A569" s="35" t="s">
        <v>58</v>
      </c>
      <c r="E569" s="39" t="s">
        <v>520</v>
      </c>
    </row>
    <row r="570" spans="1:5" ht="12.75">
      <c r="A570" s="35" t="s">
        <v>59</v>
      </c>
      <c r="E570" s="40" t="s">
        <v>5</v>
      </c>
    </row>
    <row r="571" spans="1:5" ht="165.75">
      <c r="A571" t="s">
        <v>60</v>
      </c>
      <c r="E571" s="39" t="s">
        <v>517</v>
      </c>
    </row>
    <row r="572" spans="1:16" ht="25.5">
      <c r="A572" t="s">
        <v>52</v>
      </c>
      <c s="34" t="s">
        <v>219</v>
      </c>
      <c s="34" t="s">
        <v>589</v>
      </c>
      <c s="35" t="s">
        <v>371</v>
      </c>
      <c s="6" t="s">
        <v>590</v>
      </c>
      <c s="36" t="s">
        <v>373</v>
      </c>
      <c s="37">
        <v>0.05</v>
      </c>
      <c s="36">
        <v>0</v>
      </c>
      <c s="36">
        <f>ROUND(G572*H572,6)</f>
      </c>
      <c r="L572" s="38">
        <v>0</v>
      </c>
      <c s="32">
        <f>ROUND(ROUND(L572,2)*ROUND(G572,3),2)</f>
      </c>
      <c s="36" t="s">
        <v>350</v>
      </c>
      <c>
        <f>(M572*21)/100</f>
      </c>
      <c t="s">
        <v>27</v>
      </c>
    </row>
    <row r="573" spans="1:5" ht="25.5">
      <c r="A573" s="35" t="s">
        <v>58</v>
      </c>
      <c r="E573" s="39" t="s">
        <v>591</v>
      </c>
    </row>
    <row r="574" spans="1:5" ht="12.75">
      <c r="A574" s="35" t="s">
        <v>59</v>
      </c>
      <c r="E574" s="40" t="s">
        <v>5</v>
      </c>
    </row>
    <row r="575" spans="1:5" ht="165.75">
      <c r="A575" t="s">
        <v>60</v>
      </c>
      <c r="E575" s="39" t="s">
        <v>517</v>
      </c>
    </row>
    <row r="576" spans="1:16" ht="25.5">
      <c r="A576" t="s">
        <v>52</v>
      </c>
      <c s="34" t="s">
        <v>224</v>
      </c>
      <c s="34" t="s">
        <v>386</v>
      </c>
      <c s="35" t="s">
        <v>371</v>
      </c>
      <c s="6" t="s">
        <v>387</v>
      </c>
      <c s="36" t="s">
        <v>373</v>
      </c>
      <c s="37">
        <v>0.05</v>
      </c>
      <c s="36">
        <v>0</v>
      </c>
      <c s="36">
        <f>ROUND(G576*H576,6)</f>
      </c>
      <c r="L576" s="38">
        <v>0</v>
      </c>
      <c s="32">
        <f>ROUND(ROUND(L576,2)*ROUND(G576,3),2)</f>
      </c>
      <c s="36" t="s">
        <v>350</v>
      </c>
      <c>
        <f>(M576*21)/100</f>
      </c>
      <c t="s">
        <v>27</v>
      </c>
    </row>
    <row r="577" spans="1:5" ht="12.75">
      <c r="A577" s="35" t="s">
        <v>58</v>
      </c>
      <c r="E577" s="39" t="s">
        <v>374</v>
      </c>
    </row>
    <row r="578" spans="1:5" ht="12.75">
      <c r="A578" s="35" t="s">
        <v>59</v>
      </c>
      <c r="E578" s="40" t="s">
        <v>5</v>
      </c>
    </row>
    <row r="579" spans="1:5" ht="165.75">
      <c r="A579" t="s">
        <v>60</v>
      </c>
      <c r="E579" s="39" t="s">
        <v>517</v>
      </c>
    </row>
    <row r="580" spans="1:16" ht="25.5">
      <c r="A580" t="s">
        <v>52</v>
      </c>
      <c s="34" t="s">
        <v>228</v>
      </c>
      <c s="34" t="s">
        <v>389</v>
      </c>
      <c s="35" t="s">
        <v>371</v>
      </c>
      <c s="6" t="s">
        <v>390</v>
      </c>
      <c s="36" t="s">
        <v>373</v>
      </c>
      <c s="37">
        <v>0.05</v>
      </c>
      <c s="36">
        <v>0</v>
      </c>
      <c s="36">
        <f>ROUND(G580*H580,6)</f>
      </c>
      <c r="L580" s="38">
        <v>0</v>
      </c>
      <c s="32">
        <f>ROUND(ROUND(L580,2)*ROUND(G580,3),2)</f>
      </c>
      <c s="36" t="s">
        <v>350</v>
      </c>
      <c>
        <f>(M580*21)/100</f>
      </c>
      <c t="s">
        <v>27</v>
      </c>
    </row>
    <row r="581" spans="1:5" ht="12.75">
      <c r="A581" s="35" t="s">
        <v>58</v>
      </c>
      <c r="E581" s="39" t="s">
        <v>374</v>
      </c>
    </row>
    <row r="582" spans="1:5" ht="12.75">
      <c r="A582" s="35" t="s">
        <v>59</v>
      </c>
      <c r="E582" s="40" t="s">
        <v>5</v>
      </c>
    </row>
    <row r="583" spans="1:5" ht="165.75">
      <c r="A583" t="s">
        <v>60</v>
      </c>
      <c r="E583" s="39" t="s">
        <v>517</v>
      </c>
    </row>
    <row r="584" spans="1:16" ht="25.5">
      <c r="A584" t="s">
        <v>52</v>
      </c>
      <c s="34" t="s">
        <v>232</v>
      </c>
      <c s="34" t="s">
        <v>392</v>
      </c>
      <c s="35" t="s">
        <v>371</v>
      </c>
      <c s="6" t="s">
        <v>393</v>
      </c>
      <c s="36" t="s">
        <v>373</v>
      </c>
      <c s="37">
        <v>0.05</v>
      </c>
      <c s="36">
        <v>0</v>
      </c>
      <c s="36">
        <f>ROUND(G584*H584,6)</f>
      </c>
      <c r="L584" s="38">
        <v>0</v>
      </c>
      <c s="32">
        <f>ROUND(ROUND(L584,2)*ROUND(G584,3),2)</f>
      </c>
      <c s="36" t="s">
        <v>350</v>
      </c>
      <c>
        <f>(M584*21)/100</f>
      </c>
      <c t="s">
        <v>27</v>
      </c>
    </row>
    <row r="585" spans="1:5" ht="12.75">
      <c r="A585" s="35" t="s">
        <v>58</v>
      </c>
      <c r="E585" s="39" t="s">
        <v>374</v>
      </c>
    </row>
    <row r="586" spans="1:5" ht="12.75">
      <c r="A586" s="35" t="s">
        <v>59</v>
      </c>
      <c r="E586" s="40" t="s">
        <v>5</v>
      </c>
    </row>
    <row r="587" spans="1:5" ht="165.75">
      <c r="A587" t="s">
        <v>60</v>
      </c>
      <c r="E587" s="39" t="s">
        <v>517</v>
      </c>
    </row>
    <row r="588" spans="1:13" ht="12.75">
      <c r="A588" t="s">
        <v>46</v>
      </c>
      <c r="C588" s="31" t="s">
        <v>705</v>
      </c>
      <c r="E588" s="33" t="s">
        <v>706</v>
      </c>
      <c r="J588" s="32">
        <f>0+J589+J602+J839</f>
      </c>
      <c s="32">
        <f>0+K589+K602+K839</f>
      </c>
      <c s="32">
        <f>0+L589+L602+L839</f>
      </c>
      <c s="32">
        <f>0+M589+M602+M839</f>
      </c>
    </row>
    <row r="589" spans="1:13" ht="12.75">
      <c r="A589" t="s">
        <v>49</v>
      </c>
      <c r="C589" s="31" t="s">
        <v>53</v>
      </c>
      <c r="E589" s="33" t="s">
        <v>406</v>
      </c>
      <c r="J589" s="32">
        <f>0</f>
      </c>
      <c s="32">
        <f>0</f>
      </c>
      <c s="32">
        <f>0+L590+L594+L598</f>
      </c>
      <c s="32">
        <f>0+M590+M594+M598</f>
      </c>
    </row>
    <row r="590" spans="1:16" ht="12.75">
      <c r="A590" t="s">
        <v>52</v>
      </c>
      <c s="34" t="s">
        <v>53</v>
      </c>
      <c s="34" t="s">
        <v>523</v>
      </c>
      <c s="35" t="s">
        <v>5</v>
      </c>
      <c s="6" t="s">
        <v>524</v>
      </c>
      <c s="36" t="s">
        <v>56</v>
      </c>
      <c s="37">
        <v>203.07</v>
      </c>
      <c s="36">
        <v>0</v>
      </c>
      <c s="36">
        <f>ROUND(G590*H590,6)</f>
      </c>
      <c r="L590" s="38">
        <v>0</v>
      </c>
      <c s="32">
        <f>ROUND(ROUND(L590,2)*ROUND(G590,3),2)</f>
      </c>
      <c s="36" t="s">
        <v>350</v>
      </c>
      <c>
        <f>(M590*21)/100</f>
      </c>
      <c t="s">
        <v>27</v>
      </c>
    </row>
    <row r="591" spans="1:5" ht="12.75">
      <c r="A591" s="35" t="s">
        <v>58</v>
      </c>
      <c r="E591" s="39" t="s">
        <v>5</v>
      </c>
    </row>
    <row r="592" spans="1:5" ht="140.25">
      <c r="A592" s="35" t="s">
        <v>59</v>
      </c>
      <c r="E592" s="40" t="s">
        <v>707</v>
      </c>
    </row>
    <row r="593" spans="1:5" ht="318.75">
      <c r="A593" t="s">
        <v>60</v>
      </c>
      <c r="E593" s="39" t="s">
        <v>708</v>
      </c>
    </row>
    <row r="594" spans="1:16" ht="12.75">
      <c r="A594" t="s">
        <v>52</v>
      </c>
      <c s="34" t="s">
        <v>27</v>
      </c>
      <c s="34" t="s">
        <v>411</v>
      </c>
      <c s="35" t="s">
        <v>5</v>
      </c>
      <c s="6" t="s">
        <v>412</v>
      </c>
      <c s="36" t="s">
        <v>56</v>
      </c>
      <c s="37">
        <v>45.465</v>
      </c>
      <c s="36">
        <v>0</v>
      </c>
      <c s="36">
        <f>ROUND(G594*H594,6)</f>
      </c>
      <c r="L594" s="38">
        <v>0</v>
      </c>
      <c s="32">
        <f>ROUND(ROUND(L594,2)*ROUND(G594,3),2)</f>
      </c>
      <c s="36" t="s">
        <v>350</v>
      </c>
      <c>
        <f>(M594*21)/100</f>
      </c>
      <c t="s">
        <v>27</v>
      </c>
    </row>
    <row r="595" spans="1:5" ht="12.75">
      <c r="A595" s="35" t="s">
        <v>58</v>
      </c>
      <c r="E595" s="39" t="s">
        <v>5</v>
      </c>
    </row>
    <row r="596" spans="1:5" ht="140.25">
      <c r="A596" s="35" t="s">
        <v>59</v>
      </c>
      <c r="E596" s="40" t="s">
        <v>709</v>
      </c>
    </row>
    <row r="597" spans="1:5" ht="280.5">
      <c r="A597" t="s">
        <v>60</v>
      </c>
      <c r="E597" s="39" t="s">
        <v>710</v>
      </c>
    </row>
    <row r="598" spans="1:16" ht="12.75">
      <c r="A598" t="s">
        <v>52</v>
      </c>
      <c s="34" t="s">
        <v>26</v>
      </c>
      <c s="34" t="s">
        <v>67</v>
      </c>
      <c s="35" t="s">
        <v>5</v>
      </c>
      <c s="6" t="s">
        <v>415</v>
      </c>
      <c s="36" t="s">
        <v>56</v>
      </c>
      <c s="37">
        <v>203.07</v>
      </c>
      <c s="36">
        <v>0</v>
      </c>
      <c s="36">
        <f>ROUND(G598*H598,6)</f>
      </c>
      <c r="L598" s="38">
        <v>0</v>
      </c>
      <c s="32">
        <f>ROUND(ROUND(L598,2)*ROUND(G598,3),2)</f>
      </c>
      <c s="36" t="s">
        <v>350</v>
      </c>
      <c>
        <f>(M598*21)/100</f>
      </c>
      <c t="s">
        <v>27</v>
      </c>
    </row>
    <row r="599" spans="1:5" ht="12.75">
      <c r="A599" s="35" t="s">
        <v>58</v>
      </c>
      <c r="E599" s="39" t="s">
        <v>5</v>
      </c>
    </row>
    <row r="600" spans="1:5" ht="140.25">
      <c r="A600" s="35" t="s">
        <v>59</v>
      </c>
      <c r="E600" s="40" t="s">
        <v>707</v>
      </c>
    </row>
    <row r="601" spans="1:5" ht="229.5">
      <c r="A601" t="s">
        <v>60</v>
      </c>
      <c r="E601" s="39" t="s">
        <v>711</v>
      </c>
    </row>
    <row r="602" spans="1:13" ht="12.75">
      <c r="A602" t="s">
        <v>49</v>
      </c>
      <c r="C602" s="31" t="s">
        <v>75</v>
      </c>
      <c r="E602" s="33" t="s">
        <v>76</v>
      </c>
      <c r="J602" s="32">
        <f>0</f>
      </c>
      <c s="32">
        <f>0</f>
      </c>
      <c s="32">
        <f>0+L603+L607+L611+L615+L619+L623+L627+L631+L635+L639+L643+L647+L651+L655+L659+L663+L667+L671+L675+L679+L683+L687+L691+L695+L699+L703+L707+L711+L715+L719+L723+L727+L731+L735+L739+L743+L747+L751+L755+L759+L763+L767+L771+L775+L779+L783+L787+L791+L795+L799+L803+L807+L811+L815+L819+L823+L827+L831+L835</f>
      </c>
      <c s="32">
        <f>0+M603+M607+M611+M615+M619+M623+M627+M631+M635+M639+M643+M647+M651+M655+M659+M663+M667+M671+M675+M679+M683+M687+M691+M695+M699+M703+M707+M711+M715+M719+M723+M727+M731+M735+M739+M743+M747+M751+M755+M759+M763+M767+M771+M775+M779+M783+M787+M791+M795+M799+M803+M807+M811+M815+M819+M823+M827+M831+M835</f>
      </c>
    </row>
    <row r="603" spans="1:16" ht="12.75">
      <c r="A603" t="s">
        <v>52</v>
      </c>
      <c s="34" t="s">
        <v>70</v>
      </c>
      <c s="34" t="s">
        <v>712</v>
      </c>
      <c s="35" t="s">
        <v>5</v>
      </c>
      <c s="6" t="s">
        <v>713</v>
      </c>
      <c s="36" t="s">
        <v>85</v>
      </c>
      <c s="37">
        <v>2</v>
      </c>
      <c s="36">
        <v>0</v>
      </c>
      <c s="36">
        <f>ROUND(G603*H603,6)</f>
      </c>
      <c r="L603" s="38">
        <v>0</v>
      </c>
      <c s="32">
        <f>ROUND(ROUND(L603,2)*ROUND(G603,3),2)</f>
      </c>
      <c s="36" t="s">
        <v>350</v>
      </c>
      <c>
        <f>(M603*21)/100</f>
      </c>
      <c t="s">
        <v>27</v>
      </c>
    </row>
    <row r="604" spans="1:5" ht="12.75">
      <c r="A604" s="35" t="s">
        <v>58</v>
      </c>
      <c r="E604" s="39" t="s">
        <v>5</v>
      </c>
    </row>
    <row r="605" spans="1:5" ht="12.75">
      <c r="A605" s="35" t="s">
        <v>59</v>
      </c>
      <c r="E605" s="40" t="s">
        <v>5</v>
      </c>
    </row>
    <row r="606" spans="1:5" ht="76.5">
      <c r="A606" t="s">
        <v>60</v>
      </c>
      <c r="E606" s="39" t="s">
        <v>714</v>
      </c>
    </row>
    <row r="607" spans="1:16" ht="12.75">
      <c r="A607" t="s">
        <v>52</v>
      </c>
      <c s="34" t="s">
        <v>110</v>
      </c>
      <c s="34" t="s">
        <v>119</v>
      </c>
      <c s="35" t="s">
        <v>5</v>
      </c>
      <c s="6" t="s">
        <v>120</v>
      </c>
      <c s="36" t="s">
        <v>85</v>
      </c>
      <c s="37">
        <v>1</v>
      </c>
      <c s="36">
        <v>0</v>
      </c>
      <c s="36">
        <f>ROUND(G607*H607,6)</f>
      </c>
      <c r="L607" s="38">
        <v>0</v>
      </c>
      <c s="32">
        <f>ROUND(ROUND(L607,2)*ROUND(G607,3),2)</f>
      </c>
      <c s="36" t="s">
        <v>350</v>
      </c>
      <c>
        <f>(M607*21)/100</f>
      </c>
      <c t="s">
        <v>27</v>
      </c>
    </row>
    <row r="608" spans="1:5" ht="12.75">
      <c r="A608" s="35" t="s">
        <v>58</v>
      </c>
      <c r="E608" s="39" t="s">
        <v>5</v>
      </c>
    </row>
    <row r="609" spans="1:5" ht="12.75">
      <c r="A609" s="35" t="s">
        <v>59</v>
      </c>
      <c r="E609" s="40" t="s">
        <v>5</v>
      </c>
    </row>
    <row r="610" spans="1:5" ht="102">
      <c r="A610" t="s">
        <v>60</v>
      </c>
      <c r="E610" s="39" t="s">
        <v>715</v>
      </c>
    </row>
    <row r="611" spans="1:16" ht="12.75">
      <c r="A611" t="s">
        <v>52</v>
      </c>
      <c s="34" t="s">
        <v>115</v>
      </c>
      <c s="34" t="s">
        <v>127</v>
      </c>
      <c s="35" t="s">
        <v>5</v>
      </c>
      <c s="6" t="s">
        <v>128</v>
      </c>
      <c s="36" t="s">
        <v>80</v>
      </c>
      <c s="37">
        <v>285.6</v>
      </c>
      <c s="36">
        <v>0</v>
      </c>
      <c s="36">
        <f>ROUND(G611*H611,6)</f>
      </c>
      <c r="L611" s="38">
        <v>0</v>
      </c>
      <c s="32">
        <f>ROUND(ROUND(L611,2)*ROUND(G611,3),2)</f>
      </c>
      <c s="36" t="s">
        <v>350</v>
      </c>
      <c>
        <f>(M611*21)/100</f>
      </c>
      <c t="s">
        <v>27</v>
      </c>
    </row>
    <row r="612" spans="1:5" ht="12.75">
      <c r="A612" s="35" t="s">
        <v>58</v>
      </c>
      <c r="E612" s="39" t="s">
        <v>5</v>
      </c>
    </row>
    <row r="613" spans="1:5" ht="25.5">
      <c r="A613" s="35" t="s">
        <v>59</v>
      </c>
      <c r="E613" s="40" t="s">
        <v>716</v>
      </c>
    </row>
    <row r="614" spans="1:5" ht="114.75">
      <c r="A614" t="s">
        <v>60</v>
      </c>
      <c r="E614" s="39" t="s">
        <v>717</v>
      </c>
    </row>
    <row r="615" spans="1:16" ht="12.75">
      <c r="A615" t="s">
        <v>52</v>
      </c>
      <c s="34" t="s">
        <v>75</v>
      </c>
      <c s="34" t="s">
        <v>528</v>
      </c>
      <c s="35" t="s">
        <v>5</v>
      </c>
      <c s="6" t="s">
        <v>529</v>
      </c>
      <c s="36" t="s">
        <v>80</v>
      </c>
      <c s="37">
        <v>485.1</v>
      </c>
      <c s="36">
        <v>0</v>
      </c>
      <c s="36">
        <f>ROUND(G615*H615,6)</f>
      </c>
      <c r="L615" s="38">
        <v>0</v>
      </c>
      <c s="32">
        <f>ROUND(ROUND(L615,2)*ROUND(G615,3),2)</f>
      </c>
      <c s="36" t="s">
        <v>350</v>
      </c>
      <c>
        <f>(M615*21)/100</f>
      </c>
      <c t="s">
        <v>27</v>
      </c>
    </row>
    <row r="616" spans="1:5" ht="12.75">
      <c r="A616" s="35" t="s">
        <v>58</v>
      </c>
      <c r="E616" s="39" t="s">
        <v>5</v>
      </c>
    </row>
    <row r="617" spans="1:5" ht="25.5">
      <c r="A617" s="35" t="s">
        <v>59</v>
      </c>
      <c r="E617" s="40" t="s">
        <v>718</v>
      </c>
    </row>
    <row r="618" spans="1:5" ht="102">
      <c r="A618" t="s">
        <v>60</v>
      </c>
      <c r="E618" s="39" t="s">
        <v>719</v>
      </c>
    </row>
    <row r="619" spans="1:16" ht="12.75">
      <c r="A619" t="s">
        <v>52</v>
      </c>
      <c s="34" t="s">
        <v>122</v>
      </c>
      <c s="34" t="s">
        <v>720</v>
      </c>
      <c s="35" t="s">
        <v>5</v>
      </c>
      <c s="6" t="s">
        <v>721</v>
      </c>
      <c s="36" t="s">
        <v>80</v>
      </c>
      <c s="37">
        <v>299.2</v>
      </c>
      <c s="36">
        <v>0</v>
      </c>
      <c s="36">
        <f>ROUND(G619*H619,6)</f>
      </c>
      <c r="L619" s="38">
        <v>0</v>
      </c>
      <c s="32">
        <f>ROUND(ROUND(L619,2)*ROUND(G619,3),2)</f>
      </c>
      <c s="36" t="s">
        <v>350</v>
      </c>
      <c>
        <f>(M619*21)/100</f>
      </c>
      <c t="s">
        <v>27</v>
      </c>
    </row>
    <row r="620" spans="1:5" ht="12.75">
      <c r="A620" s="35" t="s">
        <v>58</v>
      </c>
      <c r="E620" s="39" t="s">
        <v>5</v>
      </c>
    </row>
    <row r="621" spans="1:5" ht="25.5">
      <c r="A621" s="35" t="s">
        <v>59</v>
      </c>
      <c r="E621" s="40" t="s">
        <v>722</v>
      </c>
    </row>
    <row r="622" spans="1:5" ht="140.25">
      <c r="A622" t="s">
        <v>60</v>
      </c>
      <c r="E622" s="39" t="s">
        <v>723</v>
      </c>
    </row>
    <row r="623" spans="1:16" ht="25.5">
      <c r="A623" t="s">
        <v>52</v>
      </c>
      <c s="34" t="s">
        <v>126</v>
      </c>
      <c s="34" t="s">
        <v>724</v>
      </c>
      <c s="35" t="s">
        <v>5</v>
      </c>
      <c s="6" t="s">
        <v>725</v>
      </c>
      <c s="36" t="s">
        <v>80</v>
      </c>
      <c s="37">
        <v>285.6</v>
      </c>
      <c s="36">
        <v>0</v>
      </c>
      <c s="36">
        <f>ROUND(G623*H623,6)</f>
      </c>
      <c r="L623" s="38">
        <v>0</v>
      </c>
      <c s="32">
        <f>ROUND(ROUND(L623,2)*ROUND(G623,3),2)</f>
      </c>
      <c s="36" t="s">
        <v>350</v>
      </c>
      <c>
        <f>(M623*21)/100</f>
      </c>
      <c t="s">
        <v>27</v>
      </c>
    </row>
    <row r="624" spans="1:5" ht="12.75">
      <c r="A624" s="35" t="s">
        <v>58</v>
      </c>
      <c r="E624" s="39" t="s">
        <v>5</v>
      </c>
    </row>
    <row r="625" spans="1:5" ht="25.5">
      <c r="A625" s="35" t="s">
        <v>59</v>
      </c>
      <c r="E625" s="40" t="s">
        <v>716</v>
      </c>
    </row>
    <row r="626" spans="1:5" ht="127.5">
      <c r="A626" t="s">
        <v>60</v>
      </c>
      <c r="E626" s="39" t="s">
        <v>726</v>
      </c>
    </row>
    <row r="627" spans="1:16" ht="12.75">
      <c r="A627" t="s">
        <v>52</v>
      </c>
      <c s="34" t="s">
        <v>130</v>
      </c>
      <c s="34" t="s">
        <v>727</v>
      </c>
      <c s="35" t="s">
        <v>5</v>
      </c>
      <c s="6" t="s">
        <v>728</v>
      </c>
      <c s="36" t="s">
        <v>85</v>
      </c>
      <c s="37">
        <v>10</v>
      </c>
      <c s="36">
        <v>0</v>
      </c>
      <c s="36">
        <f>ROUND(G627*H627,6)</f>
      </c>
      <c r="L627" s="38">
        <v>0</v>
      </c>
      <c s="32">
        <f>ROUND(ROUND(L627,2)*ROUND(G627,3),2)</f>
      </c>
      <c s="36" t="s">
        <v>350</v>
      </c>
      <c>
        <f>(M627*21)/100</f>
      </c>
      <c t="s">
        <v>27</v>
      </c>
    </row>
    <row r="628" spans="1:5" ht="12.75">
      <c r="A628" s="35" t="s">
        <v>58</v>
      </c>
      <c r="E628" s="39" t="s">
        <v>5</v>
      </c>
    </row>
    <row r="629" spans="1:5" ht="12.75">
      <c r="A629" s="35" t="s">
        <v>59</v>
      </c>
      <c r="E629" s="40" t="s">
        <v>5</v>
      </c>
    </row>
    <row r="630" spans="1:5" ht="102">
      <c r="A630" t="s">
        <v>60</v>
      </c>
      <c r="E630" s="39" t="s">
        <v>729</v>
      </c>
    </row>
    <row r="631" spans="1:16" ht="25.5">
      <c r="A631" t="s">
        <v>52</v>
      </c>
      <c s="34" t="s">
        <v>134</v>
      </c>
      <c s="34" t="s">
        <v>139</v>
      </c>
      <c s="35" t="s">
        <v>5</v>
      </c>
      <c s="6" t="s">
        <v>140</v>
      </c>
      <c s="36" t="s">
        <v>85</v>
      </c>
      <c s="37">
        <v>1</v>
      </c>
      <c s="36">
        <v>0</v>
      </c>
      <c s="36">
        <f>ROUND(G631*H631,6)</f>
      </c>
      <c r="L631" s="38">
        <v>0</v>
      </c>
      <c s="32">
        <f>ROUND(ROUND(L631,2)*ROUND(G631,3),2)</f>
      </c>
      <c s="36" t="s">
        <v>350</v>
      </c>
      <c>
        <f>(M631*21)/100</f>
      </c>
      <c t="s">
        <v>27</v>
      </c>
    </row>
    <row r="632" spans="1:5" ht="12.75">
      <c r="A632" s="35" t="s">
        <v>58</v>
      </c>
      <c r="E632" s="39" t="s">
        <v>5</v>
      </c>
    </row>
    <row r="633" spans="1:5" ht="12.75">
      <c r="A633" s="35" t="s">
        <v>59</v>
      </c>
      <c r="E633" s="40" t="s">
        <v>5</v>
      </c>
    </row>
    <row r="634" spans="1:5" ht="38.25">
      <c r="A634" t="s">
        <v>60</v>
      </c>
      <c r="E634" s="39" t="s">
        <v>142</v>
      </c>
    </row>
    <row r="635" spans="1:16" ht="25.5">
      <c r="A635" t="s">
        <v>52</v>
      </c>
      <c s="34" t="s">
        <v>138</v>
      </c>
      <c s="34" t="s">
        <v>144</v>
      </c>
      <c s="35" t="s">
        <v>5</v>
      </c>
      <c s="6" t="s">
        <v>145</v>
      </c>
      <c s="36" t="s">
        <v>85</v>
      </c>
      <c s="37">
        <v>18</v>
      </c>
      <c s="36">
        <v>0</v>
      </c>
      <c s="36">
        <f>ROUND(G635*H635,6)</f>
      </c>
      <c r="L635" s="38">
        <v>0</v>
      </c>
      <c s="32">
        <f>ROUND(ROUND(L635,2)*ROUND(G635,3),2)</f>
      </c>
      <c s="36" t="s">
        <v>350</v>
      </c>
      <c>
        <f>(M635*21)/100</f>
      </c>
      <c t="s">
        <v>27</v>
      </c>
    </row>
    <row r="636" spans="1:5" ht="12.75">
      <c r="A636" s="35" t="s">
        <v>58</v>
      </c>
      <c r="E636" s="39" t="s">
        <v>5</v>
      </c>
    </row>
    <row r="637" spans="1:5" ht="12.75">
      <c r="A637" s="35" t="s">
        <v>59</v>
      </c>
      <c r="E637" s="40" t="s">
        <v>5</v>
      </c>
    </row>
    <row r="638" spans="1:5" ht="38.25">
      <c r="A638" t="s">
        <v>60</v>
      </c>
      <c r="E638" s="39" t="s">
        <v>431</v>
      </c>
    </row>
    <row r="639" spans="1:16" ht="12.75">
      <c r="A639" t="s">
        <v>52</v>
      </c>
      <c s="34" t="s">
        <v>143</v>
      </c>
      <c s="34" t="s">
        <v>156</v>
      </c>
      <c s="35" t="s">
        <v>5</v>
      </c>
      <c s="6" t="s">
        <v>157</v>
      </c>
      <c s="36" t="s">
        <v>80</v>
      </c>
      <c s="37">
        <v>457</v>
      </c>
      <c s="36">
        <v>0</v>
      </c>
      <c s="36">
        <f>ROUND(G639*H639,6)</f>
      </c>
      <c r="L639" s="38">
        <v>0</v>
      </c>
      <c s="32">
        <f>ROUND(ROUND(L639,2)*ROUND(G639,3),2)</f>
      </c>
      <c s="36" t="s">
        <v>350</v>
      </c>
      <c>
        <f>(M639*21)/100</f>
      </c>
      <c t="s">
        <v>27</v>
      </c>
    </row>
    <row r="640" spans="1:5" ht="12.75">
      <c r="A640" s="35" t="s">
        <v>58</v>
      </c>
      <c r="E640" s="39" t="s">
        <v>5</v>
      </c>
    </row>
    <row r="641" spans="1:5" ht="38.25">
      <c r="A641" s="35" t="s">
        <v>59</v>
      </c>
      <c r="E641" s="40" t="s">
        <v>730</v>
      </c>
    </row>
    <row r="642" spans="1:5" ht="127.5">
      <c r="A642" t="s">
        <v>60</v>
      </c>
      <c r="E642" s="39" t="s">
        <v>726</v>
      </c>
    </row>
    <row r="643" spans="1:16" ht="12.75">
      <c r="A643" t="s">
        <v>52</v>
      </c>
      <c s="34" t="s">
        <v>147</v>
      </c>
      <c s="34" t="s">
        <v>731</v>
      </c>
      <c s="35" t="s">
        <v>5</v>
      </c>
      <c s="6" t="s">
        <v>732</v>
      </c>
      <c s="36" t="s">
        <v>435</v>
      </c>
      <c s="37">
        <v>10.395</v>
      </c>
      <c s="36">
        <v>0</v>
      </c>
      <c s="36">
        <f>ROUND(G643*H643,6)</f>
      </c>
      <c r="L643" s="38">
        <v>0</v>
      </c>
      <c s="32">
        <f>ROUND(ROUND(L643,2)*ROUND(G643,3),2)</f>
      </c>
      <c s="36" t="s">
        <v>350</v>
      </c>
      <c>
        <f>(M643*21)/100</f>
      </c>
      <c t="s">
        <v>27</v>
      </c>
    </row>
    <row r="644" spans="1:5" ht="12.75">
      <c r="A644" s="35" t="s">
        <v>58</v>
      </c>
      <c r="E644" s="39" t="s">
        <v>5</v>
      </c>
    </row>
    <row r="645" spans="1:5" ht="140.25">
      <c r="A645" s="35" t="s">
        <v>59</v>
      </c>
      <c r="E645" s="40" t="s">
        <v>733</v>
      </c>
    </row>
    <row r="646" spans="1:5" ht="153">
      <c r="A646" t="s">
        <v>60</v>
      </c>
      <c r="E646" s="39" t="s">
        <v>734</v>
      </c>
    </row>
    <row r="647" spans="1:16" ht="25.5">
      <c r="A647" t="s">
        <v>52</v>
      </c>
      <c s="34" t="s">
        <v>151</v>
      </c>
      <c s="34" t="s">
        <v>735</v>
      </c>
      <c s="35" t="s">
        <v>5</v>
      </c>
      <c s="6" t="s">
        <v>736</v>
      </c>
      <c s="36" t="s">
        <v>80</v>
      </c>
      <c s="37">
        <v>1039.5</v>
      </c>
      <c s="36">
        <v>0</v>
      </c>
      <c s="36">
        <f>ROUND(G647*H647,6)</f>
      </c>
      <c r="L647" s="38">
        <v>0</v>
      </c>
      <c s="32">
        <f>ROUND(ROUND(L647,2)*ROUND(G647,3),2)</f>
      </c>
      <c s="36" t="s">
        <v>350</v>
      </c>
      <c>
        <f>(M647*21)/100</f>
      </c>
      <c t="s">
        <v>27</v>
      </c>
    </row>
    <row r="648" spans="1:5" ht="12.75">
      <c r="A648" s="35" t="s">
        <v>58</v>
      </c>
      <c r="E648" s="39" t="s">
        <v>5</v>
      </c>
    </row>
    <row r="649" spans="1:5" ht="114.75">
      <c r="A649" s="35" t="s">
        <v>59</v>
      </c>
      <c r="E649" s="40" t="s">
        <v>737</v>
      </c>
    </row>
    <row r="650" spans="1:5" ht="114.75">
      <c r="A650" t="s">
        <v>60</v>
      </c>
      <c r="E650" s="39" t="s">
        <v>738</v>
      </c>
    </row>
    <row r="651" spans="1:16" ht="12.75">
      <c r="A651" t="s">
        <v>52</v>
      </c>
      <c s="34" t="s">
        <v>155</v>
      </c>
      <c s="34" t="s">
        <v>739</v>
      </c>
      <c s="35" t="s">
        <v>5</v>
      </c>
      <c s="6" t="s">
        <v>740</v>
      </c>
      <c s="36" t="s">
        <v>80</v>
      </c>
      <c s="37">
        <v>1577.4</v>
      </c>
      <c s="36">
        <v>0</v>
      </c>
      <c s="36">
        <f>ROUND(G651*H651,6)</f>
      </c>
      <c r="L651" s="38">
        <v>0</v>
      </c>
      <c s="32">
        <f>ROUND(ROUND(L651,2)*ROUND(G651,3),2)</f>
      </c>
      <c s="36" t="s">
        <v>350</v>
      </c>
      <c>
        <f>(M651*21)/100</f>
      </c>
      <c t="s">
        <v>27</v>
      </c>
    </row>
    <row r="652" spans="1:5" ht="12.75">
      <c r="A652" s="35" t="s">
        <v>58</v>
      </c>
      <c r="E652" s="39" t="s">
        <v>5</v>
      </c>
    </row>
    <row r="653" spans="1:5" ht="51">
      <c r="A653" s="35" t="s">
        <v>59</v>
      </c>
      <c r="E653" s="40" t="s">
        <v>741</v>
      </c>
    </row>
    <row r="654" spans="1:5" ht="153">
      <c r="A654" t="s">
        <v>60</v>
      </c>
      <c r="E654" s="39" t="s">
        <v>742</v>
      </c>
    </row>
    <row r="655" spans="1:16" ht="12.75">
      <c r="A655" t="s">
        <v>52</v>
      </c>
      <c s="34" t="s">
        <v>77</v>
      </c>
      <c s="34" t="s">
        <v>743</v>
      </c>
      <c s="35" t="s">
        <v>5</v>
      </c>
      <c s="6" t="s">
        <v>744</v>
      </c>
      <c s="36" t="s">
        <v>80</v>
      </c>
      <c s="37">
        <v>1577.4</v>
      </c>
      <c s="36">
        <v>0</v>
      </c>
      <c s="36">
        <f>ROUND(G655*H655,6)</f>
      </c>
      <c r="L655" s="38">
        <v>0</v>
      </c>
      <c s="32">
        <f>ROUND(ROUND(L655,2)*ROUND(G655,3),2)</f>
      </c>
      <c s="36" t="s">
        <v>350</v>
      </c>
      <c>
        <f>(M655*21)/100</f>
      </c>
      <c t="s">
        <v>27</v>
      </c>
    </row>
    <row r="656" spans="1:5" ht="12.75">
      <c r="A656" s="35" t="s">
        <v>58</v>
      </c>
      <c r="E656" s="39" t="s">
        <v>5</v>
      </c>
    </row>
    <row r="657" spans="1:5" ht="51">
      <c r="A657" s="35" t="s">
        <v>59</v>
      </c>
      <c r="E657" s="40" t="s">
        <v>745</v>
      </c>
    </row>
    <row r="658" spans="1:5" ht="114.75">
      <c r="A658" t="s">
        <v>60</v>
      </c>
      <c r="E658" s="39" t="s">
        <v>746</v>
      </c>
    </row>
    <row r="659" spans="1:16" ht="12.75">
      <c r="A659" t="s">
        <v>52</v>
      </c>
      <c s="34" t="s">
        <v>82</v>
      </c>
      <c s="34" t="s">
        <v>747</v>
      </c>
      <c s="35" t="s">
        <v>5</v>
      </c>
      <c s="6" t="s">
        <v>748</v>
      </c>
      <c s="36" t="s">
        <v>749</v>
      </c>
      <c s="37">
        <v>3</v>
      </c>
      <c s="36">
        <v>0</v>
      </c>
      <c s="36">
        <f>ROUND(G659*H659,6)</f>
      </c>
      <c r="L659" s="38">
        <v>0</v>
      </c>
      <c s="32">
        <f>ROUND(ROUND(L659,2)*ROUND(G659,3),2)</f>
      </c>
      <c s="36" t="s">
        <v>350</v>
      </c>
      <c>
        <f>(M659*21)/100</f>
      </c>
      <c t="s">
        <v>27</v>
      </c>
    </row>
    <row r="660" spans="1:5" ht="12.75">
      <c r="A660" s="35" t="s">
        <v>58</v>
      </c>
      <c r="E660" s="39" t="s">
        <v>5</v>
      </c>
    </row>
    <row r="661" spans="1:5" ht="12.75">
      <c r="A661" s="35" t="s">
        <v>59</v>
      </c>
      <c r="E661" s="40" t="s">
        <v>5</v>
      </c>
    </row>
    <row r="662" spans="1:5" ht="127.5">
      <c r="A662" t="s">
        <v>60</v>
      </c>
      <c r="E662" s="39" t="s">
        <v>750</v>
      </c>
    </row>
    <row r="663" spans="1:16" ht="12.75">
      <c r="A663" t="s">
        <v>52</v>
      </c>
      <c s="34" t="s">
        <v>87</v>
      </c>
      <c s="34" t="s">
        <v>751</v>
      </c>
      <c s="35" t="s">
        <v>5</v>
      </c>
      <c s="6" t="s">
        <v>752</v>
      </c>
      <c s="36" t="s">
        <v>80</v>
      </c>
      <c s="37">
        <v>1577.4</v>
      </c>
      <c s="36">
        <v>0</v>
      </c>
      <c s="36">
        <f>ROUND(G663*H663,6)</f>
      </c>
      <c r="L663" s="38">
        <v>0</v>
      </c>
      <c s="32">
        <f>ROUND(ROUND(L663,2)*ROUND(G663,3),2)</f>
      </c>
      <c s="36" t="s">
        <v>350</v>
      </c>
      <c>
        <f>(M663*21)/100</f>
      </c>
      <c t="s">
        <v>27</v>
      </c>
    </row>
    <row r="664" spans="1:5" ht="12.75">
      <c r="A664" s="35" t="s">
        <v>58</v>
      </c>
      <c r="E664" s="39" t="s">
        <v>5</v>
      </c>
    </row>
    <row r="665" spans="1:5" ht="51">
      <c r="A665" s="35" t="s">
        <v>59</v>
      </c>
      <c r="E665" s="40" t="s">
        <v>741</v>
      </c>
    </row>
    <row r="666" spans="1:5" ht="127.5">
      <c r="A666" t="s">
        <v>60</v>
      </c>
      <c r="E666" s="39" t="s">
        <v>753</v>
      </c>
    </row>
    <row r="667" spans="1:16" ht="12.75">
      <c r="A667" t="s">
        <v>52</v>
      </c>
      <c s="34" t="s">
        <v>91</v>
      </c>
      <c s="34" t="s">
        <v>754</v>
      </c>
      <c s="35" t="s">
        <v>5</v>
      </c>
      <c s="6" t="s">
        <v>755</v>
      </c>
      <c s="36" t="s">
        <v>85</v>
      </c>
      <c s="37">
        <v>1</v>
      </c>
      <c s="36">
        <v>0</v>
      </c>
      <c s="36">
        <f>ROUND(G667*H667,6)</f>
      </c>
      <c r="L667" s="38">
        <v>0</v>
      </c>
      <c s="32">
        <f>ROUND(ROUND(L667,2)*ROUND(G667,3),2)</f>
      </c>
      <c s="36" t="s">
        <v>350</v>
      </c>
      <c>
        <f>(M667*21)/100</f>
      </c>
      <c t="s">
        <v>27</v>
      </c>
    </row>
    <row r="668" spans="1:5" ht="12.75">
      <c r="A668" s="35" t="s">
        <v>58</v>
      </c>
      <c r="E668" s="39" t="s">
        <v>5</v>
      </c>
    </row>
    <row r="669" spans="1:5" ht="12.75">
      <c r="A669" s="35" t="s">
        <v>59</v>
      </c>
      <c r="E669" s="40" t="s">
        <v>5</v>
      </c>
    </row>
    <row r="670" spans="1:5" ht="178.5">
      <c r="A670" t="s">
        <v>60</v>
      </c>
      <c r="E670" s="39" t="s">
        <v>756</v>
      </c>
    </row>
    <row r="671" spans="1:16" ht="12.75">
      <c r="A671" t="s">
        <v>52</v>
      </c>
      <c s="34" t="s">
        <v>96</v>
      </c>
      <c s="34" t="s">
        <v>757</v>
      </c>
      <c s="35" t="s">
        <v>5</v>
      </c>
      <c s="6" t="s">
        <v>758</v>
      </c>
      <c s="36" t="s">
        <v>85</v>
      </c>
      <c s="37">
        <v>1</v>
      </c>
      <c s="36">
        <v>0</v>
      </c>
      <c s="36">
        <f>ROUND(G671*H671,6)</f>
      </c>
      <c r="L671" s="38">
        <v>0</v>
      </c>
      <c s="32">
        <f>ROUND(ROUND(L671,2)*ROUND(G671,3),2)</f>
      </c>
      <c s="36" t="s">
        <v>350</v>
      </c>
      <c>
        <f>(M671*21)/100</f>
      </c>
      <c t="s">
        <v>27</v>
      </c>
    </row>
    <row r="672" spans="1:5" ht="12.75">
      <c r="A672" s="35" t="s">
        <v>58</v>
      </c>
      <c r="E672" s="39" t="s">
        <v>5</v>
      </c>
    </row>
    <row r="673" spans="1:5" ht="12.75">
      <c r="A673" s="35" t="s">
        <v>59</v>
      </c>
      <c r="E673" s="40" t="s">
        <v>5</v>
      </c>
    </row>
    <row r="674" spans="1:5" ht="127.5">
      <c r="A674" t="s">
        <v>60</v>
      </c>
      <c r="E674" s="39" t="s">
        <v>759</v>
      </c>
    </row>
    <row r="675" spans="1:16" ht="12.75">
      <c r="A675" t="s">
        <v>52</v>
      </c>
      <c s="34" t="s">
        <v>181</v>
      </c>
      <c s="34" t="s">
        <v>760</v>
      </c>
      <c s="35" t="s">
        <v>5</v>
      </c>
      <c s="6" t="s">
        <v>761</v>
      </c>
      <c s="36" t="s">
        <v>85</v>
      </c>
      <c s="37">
        <v>3</v>
      </c>
      <c s="36">
        <v>0</v>
      </c>
      <c s="36">
        <f>ROUND(G675*H675,6)</f>
      </c>
      <c r="L675" s="38">
        <v>0</v>
      </c>
      <c s="32">
        <f>ROUND(ROUND(L675,2)*ROUND(G675,3),2)</f>
      </c>
      <c s="36" t="s">
        <v>350</v>
      </c>
      <c>
        <f>(M675*21)/100</f>
      </c>
      <c t="s">
        <v>27</v>
      </c>
    </row>
    <row r="676" spans="1:5" ht="12.75">
      <c r="A676" s="35" t="s">
        <v>58</v>
      </c>
      <c r="E676" s="39" t="s">
        <v>5</v>
      </c>
    </row>
    <row r="677" spans="1:5" ht="12.75">
      <c r="A677" s="35" t="s">
        <v>59</v>
      </c>
      <c r="E677" s="40" t="s">
        <v>5</v>
      </c>
    </row>
    <row r="678" spans="1:5" ht="178.5">
      <c r="A678" t="s">
        <v>60</v>
      </c>
      <c r="E678" s="39" t="s">
        <v>756</v>
      </c>
    </row>
    <row r="679" spans="1:16" ht="12.75">
      <c r="A679" t="s">
        <v>52</v>
      </c>
      <c s="34" t="s">
        <v>186</v>
      </c>
      <c s="34" t="s">
        <v>762</v>
      </c>
      <c s="35" t="s">
        <v>5</v>
      </c>
      <c s="6" t="s">
        <v>763</v>
      </c>
      <c s="36" t="s">
        <v>85</v>
      </c>
      <c s="37">
        <v>3</v>
      </c>
      <c s="36">
        <v>0</v>
      </c>
      <c s="36">
        <f>ROUND(G679*H679,6)</f>
      </c>
      <c r="L679" s="38">
        <v>0</v>
      </c>
      <c s="32">
        <f>ROUND(ROUND(L679,2)*ROUND(G679,3),2)</f>
      </c>
      <c s="36" t="s">
        <v>350</v>
      </c>
      <c>
        <f>(M679*21)/100</f>
      </c>
      <c t="s">
        <v>27</v>
      </c>
    </row>
    <row r="680" spans="1:5" ht="12.75">
      <c r="A680" s="35" t="s">
        <v>58</v>
      </c>
      <c r="E680" s="39" t="s">
        <v>5</v>
      </c>
    </row>
    <row r="681" spans="1:5" ht="12.75">
      <c r="A681" s="35" t="s">
        <v>59</v>
      </c>
      <c r="E681" s="40" t="s">
        <v>5</v>
      </c>
    </row>
    <row r="682" spans="1:5" ht="127.5">
      <c r="A682" t="s">
        <v>60</v>
      </c>
      <c r="E682" s="39" t="s">
        <v>759</v>
      </c>
    </row>
    <row r="683" spans="1:16" ht="12.75">
      <c r="A683" t="s">
        <v>52</v>
      </c>
      <c s="34" t="s">
        <v>189</v>
      </c>
      <c s="34" t="s">
        <v>764</v>
      </c>
      <c s="35" t="s">
        <v>5</v>
      </c>
      <c s="6" t="s">
        <v>765</v>
      </c>
      <c s="36" t="s">
        <v>85</v>
      </c>
      <c s="37">
        <v>3</v>
      </c>
      <c s="36">
        <v>0</v>
      </c>
      <c s="36">
        <f>ROUND(G683*H683,6)</f>
      </c>
      <c r="L683" s="38">
        <v>0</v>
      </c>
      <c s="32">
        <f>ROUND(ROUND(L683,2)*ROUND(G683,3),2)</f>
      </c>
      <c s="36" t="s">
        <v>350</v>
      </c>
      <c>
        <f>(M683*21)/100</f>
      </c>
      <c t="s">
        <v>27</v>
      </c>
    </row>
    <row r="684" spans="1:5" ht="12.75">
      <c r="A684" s="35" t="s">
        <v>58</v>
      </c>
      <c r="E684" s="39" t="s">
        <v>5</v>
      </c>
    </row>
    <row r="685" spans="1:5" ht="12.75">
      <c r="A685" s="35" t="s">
        <v>59</v>
      </c>
      <c r="E685" s="40" t="s">
        <v>5</v>
      </c>
    </row>
    <row r="686" spans="1:5" ht="178.5">
      <c r="A686" t="s">
        <v>60</v>
      </c>
      <c r="E686" s="39" t="s">
        <v>756</v>
      </c>
    </row>
    <row r="687" spans="1:16" ht="12.75">
      <c r="A687" t="s">
        <v>52</v>
      </c>
      <c s="34" t="s">
        <v>193</v>
      </c>
      <c s="34" t="s">
        <v>766</v>
      </c>
      <c s="35" t="s">
        <v>5</v>
      </c>
      <c s="6" t="s">
        <v>767</v>
      </c>
      <c s="36" t="s">
        <v>85</v>
      </c>
      <c s="37">
        <v>3</v>
      </c>
      <c s="36">
        <v>0</v>
      </c>
      <c s="36">
        <f>ROUND(G687*H687,6)</f>
      </c>
      <c r="L687" s="38">
        <v>0</v>
      </c>
      <c s="32">
        <f>ROUND(ROUND(L687,2)*ROUND(G687,3),2)</f>
      </c>
      <c s="36" t="s">
        <v>350</v>
      </c>
      <c>
        <f>(M687*21)/100</f>
      </c>
      <c t="s">
        <v>27</v>
      </c>
    </row>
    <row r="688" spans="1:5" ht="12.75">
      <c r="A688" s="35" t="s">
        <v>58</v>
      </c>
      <c r="E688" s="39" t="s">
        <v>5</v>
      </c>
    </row>
    <row r="689" spans="1:5" ht="12.75">
      <c r="A689" s="35" t="s">
        <v>59</v>
      </c>
      <c r="E689" s="40" t="s">
        <v>5</v>
      </c>
    </row>
    <row r="690" spans="1:5" ht="127.5">
      <c r="A690" t="s">
        <v>60</v>
      </c>
      <c r="E690" s="39" t="s">
        <v>759</v>
      </c>
    </row>
    <row r="691" spans="1:16" ht="12.75">
      <c r="A691" t="s">
        <v>52</v>
      </c>
      <c s="34" t="s">
        <v>196</v>
      </c>
      <c s="34" t="s">
        <v>768</v>
      </c>
      <c s="35" t="s">
        <v>5</v>
      </c>
      <c s="6" t="s">
        <v>769</v>
      </c>
      <c s="36" t="s">
        <v>85</v>
      </c>
      <c s="37">
        <v>1</v>
      </c>
      <c s="36">
        <v>0</v>
      </c>
      <c s="36">
        <f>ROUND(G691*H691,6)</f>
      </c>
      <c r="L691" s="38">
        <v>0</v>
      </c>
      <c s="32">
        <f>ROUND(ROUND(L691,2)*ROUND(G691,3),2)</f>
      </c>
      <c s="36" t="s">
        <v>350</v>
      </c>
      <c>
        <f>(M691*21)/100</f>
      </c>
      <c t="s">
        <v>27</v>
      </c>
    </row>
    <row r="692" spans="1:5" ht="12.75">
      <c r="A692" s="35" t="s">
        <v>58</v>
      </c>
      <c r="E692" s="39" t="s">
        <v>5</v>
      </c>
    </row>
    <row r="693" spans="1:5" ht="12.75">
      <c r="A693" s="35" t="s">
        <v>59</v>
      </c>
      <c r="E693" s="40" t="s">
        <v>5</v>
      </c>
    </row>
    <row r="694" spans="1:5" ht="178.5">
      <c r="A694" t="s">
        <v>60</v>
      </c>
      <c r="E694" s="39" t="s">
        <v>756</v>
      </c>
    </row>
    <row r="695" spans="1:16" ht="12.75">
      <c r="A695" t="s">
        <v>52</v>
      </c>
      <c s="34" t="s">
        <v>200</v>
      </c>
      <c s="34" t="s">
        <v>770</v>
      </c>
      <c s="35" t="s">
        <v>5</v>
      </c>
      <c s="6" t="s">
        <v>771</v>
      </c>
      <c s="36" t="s">
        <v>85</v>
      </c>
      <c s="37">
        <v>1</v>
      </c>
      <c s="36">
        <v>0</v>
      </c>
      <c s="36">
        <f>ROUND(G695*H695,6)</f>
      </c>
      <c r="L695" s="38">
        <v>0</v>
      </c>
      <c s="32">
        <f>ROUND(ROUND(L695,2)*ROUND(G695,3),2)</f>
      </c>
      <c s="36" t="s">
        <v>350</v>
      </c>
      <c>
        <f>(M695*21)/100</f>
      </c>
      <c t="s">
        <v>27</v>
      </c>
    </row>
    <row r="696" spans="1:5" ht="12.75">
      <c r="A696" s="35" t="s">
        <v>58</v>
      </c>
      <c r="E696" s="39" t="s">
        <v>5</v>
      </c>
    </row>
    <row r="697" spans="1:5" ht="12.75">
      <c r="A697" s="35" t="s">
        <v>59</v>
      </c>
      <c r="E697" s="40" t="s">
        <v>5</v>
      </c>
    </row>
    <row r="698" spans="1:5" ht="127.5">
      <c r="A698" t="s">
        <v>60</v>
      </c>
      <c r="E698" s="39" t="s">
        <v>759</v>
      </c>
    </row>
    <row r="699" spans="1:16" ht="12.75">
      <c r="A699" t="s">
        <v>52</v>
      </c>
      <c s="34" t="s">
        <v>203</v>
      </c>
      <c s="34" t="s">
        <v>442</v>
      </c>
      <c s="35" t="s">
        <v>5</v>
      </c>
      <c s="6" t="s">
        <v>443</v>
      </c>
      <c s="36" t="s">
        <v>85</v>
      </c>
      <c s="37">
        <v>4</v>
      </c>
      <c s="36">
        <v>0</v>
      </c>
      <c s="36">
        <f>ROUND(G699*H699,6)</f>
      </c>
      <c r="L699" s="38">
        <v>0</v>
      </c>
      <c s="32">
        <f>ROUND(ROUND(L699,2)*ROUND(G699,3),2)</f>
      </c>
      <c s="36" t="s">
        <v>350</v>
      </c>
      <c>
        <f>(M699*21)/100</f>
      </c>
      <c t="s">
        <v>27</v>
      </c>
    </row>
    <row r="700" spans="1:5" ht="12.75">
      <c r="A700" s="35" t="s">
        <v>58</v>
      </c>
      <c r="E700" s="39" t="s">
        <v>5</v>
      </c>
    </row>
    <row r="701" spans="1:5" ht="12.75">
      <c r="A701" s="35" t="s">
        <v>59</v>
      </c>
      <c r="E701" s="40" t="s">
        <v>5</v>
      </c>
    </row>
    <row r="702" spans="1:5" ht="178.5">
      <c r="A702" t="s">
        <v>60</v>
      </c>
      <c r="E702" s="39" t="s">
        <v>756</v>
      </c>
    </row>
    <row r="703" spans="1:16" ht="12.75">
      <c r="A703" t="s">
        <v>52</v>
      </c>
      <c s="34" t="s">
        <v>207</v>
      </c>
      <c s="34" t="s">
        <v>445</v>
      </c>
      <c s="35" t="s">
        <v>5</v>
      </c>
      <c s="6" t="s">
        <v>446</v>
      </c>
      <c s="36" t="s">
        <v>85</v>
      </c>
      <c s="37">
        <v>4</v>
      </c>
      <c s="36">
        <v>0</v>
      </c>
      <c s="36">
        <f>ROUND(G703*H703,6)</f>
      </c>
      <c r="L703" s="38">
        <v>0</v>
      </c>
      <c s="32">
        <f>ROUND(ROUND(L703,2)*ROUND(G703,3),2)</f>
      </c>
      <c s="36" t="s">
        <v>350</v>
      </c>
      <c>
        <f>(M703*21)/100</f>
      </c>
      <c t="s">
        <v>27</v>
      </c>
    </row>
    <row r="704" spans="1:5" ht="12.75">
      <c r="A704" s="35" t="s">
        <v>58</v>
      </c>
      <c r="E704" s="39" t="s">
        <v>5</v>
      </c>
    </row>
    <row r="705" spans="1:5" ht="12.75">
      <c r="A705" s="35" t="s">
        <v>59</v>
      </c>
      <c r="E705" s="40" t="s">
        <v>5</v>
      </c>
    </row>
    <row r="706" spans="1:5" ht="127.5">
      <c r="A706" t="s">
        <v>60</v>
      </c>
      <c r="E706" s="39" t="s">
        <v>759</v>
      </c>
    </row>
    <row r="707" spans="1:16" ht="12.75">
      <c r="A707" t="s">
        <v>52</v>
      </c>
      <c s="34" t="s">
        <v>159</v>
      </c>
      <c s="34" t="s">
        <v>772</v>
      </c>
      <c s="35" t="s">
        <v>5</v>
      </c>
      <c s="6" t="s">
        <v>773</v>
      </c>
      <c s="36" t="s">
        <v>85</v>
      </c>
      <c s="37">
        <v>2</v>
      </c>
      <c s="36">
        <v>0</v>
      </c>
      <c s="36">
        <f>ROUND(G707*H707,6)</f>
      </c>
      <c r="L707" s="38">
        <v>0</v>
      </c>
      <c s="32">
        <f>ROUND(ROUND(L707,2)*ROUND(G707,3),2)</f>
      </c>
      <c s="36" t="s">
        <v>350</v>
      </c>
      <c>
        <f>(M707*21)/100</f>
      </c>
      <c t="s">
        <v>27</v>
      </c>
    </row>
    <row r="708" spans="1:5" ht="12.75">
      <c r="A708" s="35" t="s">
        <v>58</v>
      </c>
      <c r="E708" s="39" t="s">
        <v>5</v>
      </c>
    </row>
    <row r="709" spans="1:5" ht="12.75">
      <c r="A709" s="35" t="s">
        <v>59</v>
      </c>
      <c r="E709" s="40" t="s">
        <v>5</v>
      </c>
    </row>
    <row r="710" spans="1:5" ht="165.75">
      <c r="A710" t="s">
        <v>60</v>
      </c>
      <c r="E710" s="39" t="s">
        <v>774</v>
      </c>
    </row>
    <row r="711" spans="1:16" ht="12.75">
      <c r="A711" t="s">
        <v>52</v>
      </c>
      <c s="34" t="s">
        <v>210</v>
      </c>
      <c s="34" t="s">
        <v>448</v>
      </c>
      <c s="35" t="s">
        <v>5</v>
      </c>
      <c s="6" t="s">
        <v>449</v>
      </c>
      <c s="36" t="s">
        <v>85</v>
      </c>
      <c s="37">
        <v>2</v>
      </c>
      <c s="36">
        <v>0</v>
      </c>
      <c s="36">
        <f>ROUND(G711*H711,6)</f>
      </c>
      <c r="L711" s="38">
        <v>0</v>
      </c>
      <c s="32">
        <f>ROUND(ROUND(L711,2)*ROUND(G711,3),2)</f>
      </c>
      <c s="36" t="s">
        <v>350</v>
      </c>
      <c>
        <f>(M711*21)/100</f>
      </c>
      <c t="s">
        <v>27</v>
      </c>
    </row>
    <row r="712" spans="1:5" ht="12.75">
      <c r="A712" s="35" t="s">
        <v>58</v>
      </c>
      <c r="E712" s="39" t="s">
        <v>5</v>
      </c>
    </row>
    <row r="713" spans="1:5" ht="12.75">
      <c r="A713" s="35" t="s">
        <v>59</v>
      </c>
      <c r="E713" s="40" t="s">
        <v>5</v>
      </c>
    </row>
    <row r="714" spans="1:5" ht="178.5">
      <c r="A714" t="s">
        <v>60</v>
      </c>
      <c r="E714" s="39" t="s">
        <v>756</v>
      </c>
    </row>
    <row r="715" spans="1:16" ht="12.75">
      <c r="A715" t="s">
        <v>52</v>
      </c>
      <c s="34" t="s">
        <v>215</v>
      </c>
      <c s="34" t="s">
        <v>450</v>
      </c>
      <c s="35" t="s">
        <v>5</v>
      </c>
      <c s="6" t="s">
        <v>451</v>
      </c>
      <c s="36" t="s">
        <v>85</v>
      </c>
      <c s="37">
        <v>2</v>
      </c>
      <c s="36">
        <v>0</v>
      </c>
      <c s="36">
        <f>ROUND(G715*H715,6)</f>
      </c>
      <c r="L715" s="38">
        <v>0</v>
      </c>
      <c s="32">
        <f>ROUND(ROUND(L715,2)*ROUND(G715,3),2)</f>
      </c>
      <c s="36" t="s">
        <v>350</v>
      </c>
      <c>
        <f>(M715*21)/100</f>
      </c>
      <c t="s">
        <v>27</v>
      </c>
    </row>
    <row r="716" spans="1:5" ht="12.75">
      <c r="A716" s="35" t="s">
        <v>58</v>
      </c>
      <c r="E716" s="39" t="s">
        <v>5</v>
      </c>
    </row>
    <row r="717" spans="1:5" ht="12.75">
      <c r="A717" s="35" t="s">
        <v>59</v>
      </c>
      <c r="E717" s="40" t="s">
        <v>5</v>
      </c>
    </row>
    <row r="718" spans="1:5" ht="127.5">
      <c r="A718" t="s">
        <v>60</v>
      </c>
      <c r="E718" s="39" t="s">
        <v>759</v>
      </c>
    </row>
    <row r="719" spans="1:16" ht="12.75">
      <c r="A719" t="s">
        <v>52</v>
      </c>
      <c s="34" t="s">
        <v>219</v>
      </c>
      <c s="34" t="s">
        <v>775</v>
      </c>
      <c s="35" t="s">
        <v>5</v>
      </c>
      <c s="6" t="s">
        <v>776</v>
      </c>
      <c s="36" t="s">
        <v>85</v>
      </c>
      <c s="37">
        <v>1</v>
      </c>
      <c s="36">
        <v>0</v>
      </c>
      <c s="36">
        <f>ROUND(G719*H719,6)</f>
      </c>
      <c r="L719" s="38">
        <v>0</v>
      </c>
      <c s="32">
        <f>ROUND(ROUND(L719,2)*ROUND(G719,3),2)</f>
      </c>
      <c s="36" t="s">
        <v>350</v>
      </c>
      <c>
        <f>(M719*21)/100</f>
      </c>
      <c t="s">
        <v>27</v>
      </c>
    </row>
    <row r="720" spans="1:5" ht="12.75">
      <c r="A720" s="35" t="s">
        <v>58</v>
      </c>
      <c r="E720" s="39" t="s">
        <v>5</v>
      </c>
    </row>
    <row r="721" spans="1:5" ht="12.75">
      <c r="A721" s="35" t="s">
        <v>59</v>
      </c>
      <c r="E721" s="40" t="s">
        <v>5</v>
      </c>
    </row>
    <row r="722" spans="1:5" ht="165.75">
      <c r="A722" t="s">
        <v>60</v>
      </c>
      <c r="E722" s="39" t="s">
        <v>774</v>
      </c>
    </row>
    <row r="723" spans="1:16" ht="12.75">
      <c r="A723" t="s">
        <v>52</v>
      </c>
      <c s="34" t="s">
        <v>224</v>
      </c>
      <c s="34" t="s">
        <v>777</v>
      </c>
      <c s="35" t="s">
        <v>5</v>
      </c>
      <c s="6" t="s">
        <v>778</v>
      </c>
      <c s="36" t="s">
        <v>85</v>
      </c>
      <c s="37">
        <v>1</v>
      </c>
      <c s="36">
        <v>0</v>
      </c>
      <c s="36">
        <f>ROUND(G723*H723,6)</f>
      </c>
      <c r="L723" s="38">
        <v>0</v>
      </c>
      <c s="32">
        <f>ROUND(ROUND(L723,2)*ROUND(G723,3),2)</f>
      </c>
      <c s="36" t="s">
        <v>350</v>
      </c>
      <c>
        <f>(M723*21)/100</f>
      </c>
      <c t="s">
        <v>27</v>
      </c>
    </row>
    <row r="724" spans="1:5" ht="12.75">
      <c r="A724" s="35" t="s">
        <v>58</v>
      </c>
      <c r="E724" s="39" t="s">
        <v>5</v>
      </c>
    </row>
    <row r="725" spans="1:5" ht="12.75">
      <c r="A725" s="35" t="s">
        <v>59</v>
      </c>
      <c r="E725" s="40" t="s">
        <v>5</v>
      </c>
    </row>
    <row r="726" spans="1:5" ht="165.75">
      <c r="A726" t="s">
        <v>60</v>
      </c>
      <c r="E726" s="39" t="s">
        <v>774</v>
      </c>
    </row>
    <row r="727" spans="1:16" ht="12.75">
      <c r="A727" t="s">
        <v>52</v>
      </c>
      <c s="34" t="s">
        <v>228</v>
      </c>
      <c s="34" t="s">
        <v>779</v>
      </c>
      <c s="35" t="s">
        <v>5</v>
      </c>
      <c s="6" t="s">
        <v>780</v>
      </c>
      <c s="36" t="s">
        <v>85</v>
      </c>
      <c s="37">
        <v>2</v>
      </c>
      <c s="36">
        <v>0</v>
      </c>
      <c s="36">
        <f>ROUND(G727*H727,6)</f>
      </c>
      <c r="L727" s="38">
        <v>0</v>
      </c>
      <c s="32">
        <f>ROUND(ROUND(L727,2)*ROUND(G727,3),2)</f>
      </c>
      <c s="36" t="s">
        <v>350</v>
      </c>
      <c>
        <f>(M727*21)/100</f>
      </c>
      <c t="s">
        <v>27</v>
      </c>
    </row>
    <row r="728" spans="1:5" ht="12.75">
      <c r="A728" s="35" t="s">
        <v>58</v>
      </c>
      <c r="E728" s="39" t="s">
        <v>5</v>
      </c>
    </row>
    <row r="729" spans="1:5" ht="12.75">
      <c r="A729" s="35" t="s">
        <v>59</v>
      </c>
      <c r="E729" s="40" t="s">
        <v>5</v>
      </c>
    </row>
    <row r="730" spans="1:5" ht="178.5">
      <c r="A730" t="s">
        <v>60</v>
      </c>
      <c r="E730" s="39" t="s">
        <v>756</v>
      </c>
    </row>
    <row r="731" spans="1:16" ht="12.75">
      <c r="A731" t="s">
        <v>52</v>
      </c>
      <c s="34" t="s">
        <v>232</v>
      </c>
      <c s="34" t="s">
        <v>781</v>
      </c>
      <c s="35" t="s">
        <v>5</v>
      </c>
      <c s="6" t="s">
        <v>782</v>
      </c>
      <c s="36" t="s">
        <v>85</v>
      </c>
      <c s="37">
        <v>2</v>
      </c>
      <c s="36">
        <v>0</v>
      </c>
      <c s="36">
        <f>ROUND(G731*H731,6)</f>
      </c>
      <c r="L731" s="38">
        <v>0</v>
      </c>
      <c s="32">
        <f>ROUND(ROUND(L731,2)*ROUND(G731,3),2)</f>
      </c>
      <c s="36" t="s">
        <v>350</v>
      </c>
      <c>
        <f>(M731*21)/100</f>
      </c>
      <c t="s">
        <v>27</v>
      </c>
    </row>
    <row r="732" spans="1:5" ht="12.75">
      <c r="A732" s="35" t="s">
        <v>58</v>
      </c>
      <c r="E732" s="39" t="s">
        <v>5</v>
      </c>
    </row>
    <row r="733" spans="1:5" ht="12.75">
      <c r="A733" s="35" t="s">
        <v>59</v>
      </c>
      <c r="E733" s="40" t="s">
        <v>5</v>
      </c>
    </row>
    <row r="734" spans="1:5" ht="127.5">
      <c r="A734" t="s">
        <v>60</v>
      </c>
      <c r="E734" s="39" t="s">
        <v>759</v>
      </c>
    </row>
    <row r="735" spans="1:16" ht="12.75">
      <c r="A735" t="s">
        <v>52</v>
      </c>
      <c s="34" t="s">
        <v>236</v>
      </c>
      <c s="34" t="s">
        <v>456</v>
      </c>
      <c s="35" t="s">
        <v>5</v>
      </c>
      <c s="6" t="s">
        <v>457</v>
      </c>
      <c s="36" t="s">
        <v>85</v>
      </c>
      <c s="37">
        <v>2</v>
      </c>
      <c s="36">
        <v>0</v>
      </c>
      <c s="36">
        <f>ROUND(G735*H735,6)</f>
      </c>
      <c r="L735" s="38">
        <v>0</v>
      </c>
      <c s="32">
        <f>ROUND(ROUND(L735,2)*ROUND(G735,3),2)</f>
      </c>
      <c s="36" t="s">
        <v>350</v>
      </c>
      <c>
        <f>(M735*21)/100</f>
      </c>
      <c t="s">
        <v>27</v>
      </c>
    </row>
    <row r="736" spans="1:5" ht="12.75">
      <c r="A736" s="35" t="s">
        <v>58</v>
      </c>
      <c r="E736" s="39" t="s">
        <v>5</v>
      </c>
    </row>
    <row r="737" spans="1:5" ht="12.75">
      <c r="A737" s="35" t="s">
        <v>59</v>
      </c>
      <c r="E737" s="40" t="s">
        <v>5</v>
      </c>
    </row>
    <row r="738" spans="1:5" ht="178.5">
      <c r="A738" t="s">
        <v>60</v>
      </c>
      <c r="E738" s="39" t="s">
        <v>756</v>
      </c>
    </row>
    <row r="739" spans="1:16" ht="12.75">
      <c r="A739" t="s">
        <v>52</v>
      </c>
      <c s="34" t="s">
        <v>240</v>
      </c>
      <c s="34" t="s">
        <v>458</v>
      </c>
      <c s="35" t="s">
        <v>5</v>
      </c>
      <c s="6" t="s">
        <v>459</v>
      </c>
      <c s="36" t="s">
        <v>85</v>
      </c>
      <c s="37">
        <v>2</v>
      </c>
      <c s="36">
        <v>0</v>
      </c>
      <c s="36">
        <f>ROUND(G739*H739,6)</f>
      </c>
      <c r="L739" s="38">
        <v>0</v>
      </c>
      <c s="32">
        <f>ROUND(ROUND(L739,2)*ROUND(G739,3),2)</f>
      </c>
      <c s="36" t="s">
        <v>350</v>
      </c>
      <c>
        <f>(M739*21)/100</f>
      </c>
      <c t="s">
        <v>27</v>
      </c>
    </row>
    <row r="740" spans="1:5" ht="12.75">
      <c r="A740" s="35" t="s">
        <v>58</v>
      </c>
      <c r="E740" s="39" t="s">
        <v>5</v>
      </c>
    </row>
    <row r="741" spans="1:5" ht="12.75">
      <c r="A741" s="35" t="s">
        <v>59</v>
      </c>
      <c r="E741" s="40" t="s">
        <v>5</v>
      </c>
    </row>
    <row r="742" spans="1:5" ht="127.5">
      <c r="A742" t="s">
        <v>60</v>
      </c>
      <c r="E742" s="39" t="s">
        <v>759</v>
      </c>
    </row>
    <row r="743" spans="1:16" ht="12.75">
      <c r="A743" t="s">
        <v>52</v>
      </c>
      <c s="34" t="s">
        <v>244</v>
      </c>
      <c s="34" t="s">
        <v>783</v>
      </c>
      <c s="35" t="s">
        <v>5</v>
      </c>
      <c s="6" t="s">
        <v>784</v>
      </c>
      <c s="36" t="s">
        <v>85</v>
      </c>
      <c s="37">
        <v>1</v>
      </c>
      <c s="36">
        <v>0</v>
      </c>
      <c s="36">
        <f>ROUND(G743*H743,6)</f>
      </c>
      <c r="L743" s="38">
        <v>0</v>
      </c>
      <c s="32">
        <f>ROUND(ROUND(L743,2)*ROUND(G743,3),2)</f>
      </c>
      <c s="36" t="s">
        <v>350</v>
      </c>
      <c>
        <f>(M743*21)/100</f>
      </c>
      <c t="s">
        <v>27</v>
      </c>
    </row>
    <row r="744" spans="1:5" ht="12.75">
      <c r="A744" s="35" t="s">
        <v>58</v>
      </c>
      <c r="E744" s="39" t="s">
        <v>5</v>
      </c>
    </row>
    <row r="745" spans="1:5" ht="12.75">
      <c r="A745" s="35" t="s">
        <v>59</v>
      </c>
      <c r="E745" s="40" t="s">
        <v>5</v>
      </c>
    </row>
    <row r="746" spans="1:5" ht="165.75">
      <c r="A746" t="s">
        <v>60</v>
      </c>
      <c r="E746" s="39" t="s">
        <v>774</v>
      </c>
    </row>
    <row r="747" spans="1:16" ht="12.75">
      <c r="A747" t="s">
        <v>52</v>
      </c>
      <c s="34" t="s">
        <v>247</v>
      </c>
      <c s="34" t="s">
        <v>460</v>
      </c>
      <c s="35" t="s">
        <v>5</v>
      </c>
      <c s="6" t="s">
        <v>461</v>
      </c>
      <c s="36" t="s">
        <v>85</v>
      </c>
      <c s="37">
        <v>4</v>
      </c>
      <c s="36">
        <v>0</v>
      </c>
      <c s="36">
        <f>ROUND(G747*H747,6)</f>
      </c>
      <c r="L747" s="38">
        <v>0</v>
      </c>
      <c s="32">
        <f>ROUND(ROUND(L747,2)*ROUND(G747,3),2)</f>
      </c>
      <c s="36" t="s">
        <v>350</v>
      </c>
      <c>
        <f>(M747*21)/100</f>
      </c>
      <c t="s">
        <v>27</v>
      </c>
    </row>
    <row r="748" spans="1:5" ht="12.75">
      <c r="A748" s="35" t="s">
        <v>58</v>
      </c>
      <c r="E748" s="39" t="s">
        <v>5</v>
      </c>
    </row>
    <row r="749" spans="1:5" ht="12.75">
      <c r="A749" s="35" t="s">
        <v>59</v>
      </c>
      <c r="E749" s="40" t="s">
        <v>5</v>
      </c>
    </row>
    <row r="750" spans="1:5" ht="178.5">
      <c r="A750" t="s">
        <v>60</v>
      </c>
      <c r="E750" s="39" t="s">
        <v>756</v>
      </c>
    </row>
    <row r="751" spans="1:16" ht="12.75">
      <c r="A751" t="s">
        <v>52</v>
      </c>
      <c s="34" t="s">
        <v>251</v>
      </c>
      <c s="34" t="s">
        <v>462</v>
      </c>
      <c s="35" t="s">
        <v>5</v>
      </c>
      <c s="6" t="s">
        <v>463</v>
      </c>
      <c s="36" t="s">
        <v>85</v>
      </c>
      <c s="37">
        <v>4</v>
      </c>
      <c s="36">
        <v>0</v>
      </c>
      <c s="36">
        <f>ROUND(G751*H751,6)</f>
      </c>
      <c r="L751" s="38">
        <v>0</v>
      </c>
      <c s="32">
        <f>ROUND(ROUND(L751,2)*ROUND(G751,3),2)</f>
      </c>
      <c s="36" t="s">
        <v>350</v>
      </c>
      <c>
        <f>(M751*21)/100</f>
      </c>
      <c t="s">
        <v>27</v>
      </c>
    </row>
    <row r="752" spans="1:5" ht="12.75">
      <c r="A752" s="35" t="s">
        <v>58</v>
      </c>
      <c r="E752" s="39" t="s">
        <v>5</v>
      </c>
    </row>
    <row r="753" spans="1:5" ht="12.75">
      <c r="A753" s="35" t="s">
        <v>59</v>
      </c>
      <c r="E753" s="40" t="s">
        <v>5</v>
      </c>
    </row>
    <row r="754" spans="1:5" ht="127.5">
      <c r="A754" t="s">
        <v>60</v>
      </c>
      <c r="E754" s="39" t="s">
        <v>759</v>
      </c>
    </row>
    <row r="755" spans="1:16" ht="12.75">
      <c r="A755" t="s">
        <v>52</v>
      </c>
      <c s="34" t="s">
        <v>255</v>
      </c>
      <c s="34" t="s">
        <v>785</v>
      </c>
      <c s="35" t="s">
        <v>5</v>
      </c>
      <c s="6" t="s">
        <v>786</v>
      </c>
      <c s="36" t="s">
        <v>85</v>
      </c>
      <c s="37">
        <v>2</v>
      </c>
      <c s="36">
        <v>0</v>
      </c>
      <c s="36">
        <f>ROUND(G755*H755,6)</f>
      </c>
      <c r="L755" s="38">
        <v>0</v>
      </c>
      <c s="32">
        <f>ROUND(ROUND(L755,2)*ROUND(G755,3),2)</f>
      </c>
      <c s="36" t="s">
        <v>350</v>
      </c>
      <c>
        <f>(M755*21)/100</f>
      </c>
      <c t="s">
        <v>27</v>
      </c>
    </row>
    <row r="756" spans="1:5" ht="12.75">
      <c r="A756" s="35" t="s">
        <v>58</v>
      </c>
      <c r="E756" s="39" t="s">
        <v>5</v>
      </c>
    </row>
    <row r="757" spans="1:5" ht="12.75">
      <c r="A757" s="35" t="s">
        <v>59</v>
      </c>
      <c r="E757" s="40" t="s">
        <v>5</v>
      </c>
    </row>
    <row r="758" spans="1:5" ht="165.75">
      <c r="A758" t="s">
        <v>60</v>
      </c>
      <c r="E758" s="39" t="s">
        <v>774</v>
      </c>
    </row>
    <row r="759" spans="1:16" ht="12.75">
      <c r="A759" t="s">
        <v>52</v>
      </c>
      <c s="34" t="s">
        <v>259</v>
      </c>
      <c s="34" t="s">
        <v>464</v>
      </c>
      <c s="35" t="s">
        <v>5</v>
      </c>
      <c s="6" t="s">
        <v>465</v>
      </c>
      <c s="36" t="s">
        <v>85</v>
      </c>
      <c s="37">
        <v>20</v>
      </c>
      <c s="36">
        <v>0</v>
      </c>
      <c s="36">
        <f>ROUND(G759*H759,6)</f>
      </c>
      <c r="L759" s="38">
        <v>0</v>
      </c>
      <c s="32">
        <f>ROUND(ROUND(L759,2)*ROUND(G759,3),2)</f>
      </c>
      <c s="36" t="s">
        <v>350</v>
      </c>
      <c>
        <f>(M759*21)/100</f>
      </c>
      <c t="s">
        <v>27</v>
      </c>
    </row>
    <row r="760" spans="1:5" ht="12.75">
      <c r="A760" s="35" t="s">
        <v>58</v>
      </c>
      <c r="E760" s="39" t="s">
        <v>5</v>
      </c>
    </row>
    <row r="761" spans="1:5" ht="12.75">
      <c r="A761" s="35" t="s">
        <v>59</v>
      </c>
      <c r="E761" s="40" t="s">
        <v>5</v>
      </c>
    </row>
    <row r="762" spans="1:5" ht="178.5">
      <c r="A762" t="s">
        <v>60</v>
      </c>
      <c r="E762" s="39" t="s">
        <v>756</v>
      </c>
    </row>
    <row r="763" spans="1:16" ht="12.75">
      <c r="A763" t="s">
        <v>52</v>
      </c>
      <c s="34" t="s">
        <v>263</v>
      </c>
      <c s="34" t="s">
        <v>466</v>
      </c>
      <c s="35" t="s">
        <v>5</v>
      </c>
      <c s="6" t="s">
        <v>467</v>
      </c>
      <c s="36" t="s">
        <v>85</v>
      </c>
      <c s="37">
        <v>20</v>
      </c>
      <c s="36">
        <v>0</v>
      </c>
      <c s="36">
        <f>ROUND(G763*H763,6)</f>
      </c>
      <c r="L763" s="38">
        <v>0</v>
      </c>
      <c s="32">
        <f>ROUND(ROUND(L763,2)*ROUND(G763,3),2)</f>
      </c>
      <c s="36" t="s">
        <v>350</v>
      </c>
      <c>
        <f>(M763*21)/100</f>
      </c>
      <c t="s">
        <v>27</v>
      </c>
    </row>
    <row r="764" spans="1:5" ht="12.75">
      <c r="A764" s="35" t="s">
        <v>58</v>
      </c>
      <c r="E764" s="39" t="s">
        <v>5</v>
      </c>
    </row>
    <row r="765" spans="1:5" ht="12.75">
      <c r="A765" s="35" t="s">
        <v>59</v>
      </c>
      <c r="E765" s="40" t="s">
        <v>5</v>
      </c>
    </row>
    <row r="766" spans="1:5" ht="127.5">
      <c r="A766" t="s">
        <v>60</v>
      </c>
      <c r="E766" s="39" t="s">
        <v>759</v>
      </c>
    </row>
    <row r="767" spans="1:16" ht="12.75">
      <c r="A767" t="s">
        <v>52</v>
      </c>
      <c s="34" t="s">
        <v>267</v>
      </c>
      <c s="34" t="s">
        <v>787</v>
      </c>
      <c s="35" t="s">
        <v>5</v>
      </c>
      <c s="6" t="s">
        <v>788</v>
      </c>
      <c s="36" t="s">
        <v>85</v>
      </c>
      <c s="37">
        <v>20</v>
      </c>
      <c s="36">
        <v>0</v>
      </c>
      <c s="36">
        <f>ROUND(G767*H767,6)</f>
      </c>
      <c r="L767" s="38">
        <v>0</v>
      </c>
      <c s="32">
        <f>ROUND(ROUND(L767,2)*ROUND(G767,3),2)</f>
      </c>
      <c s="36" t="s">
        <v>350</v>
      </c>
      <c>
        <f>(M767*21)/100</f>
      </c>
      <c t="s">
        <v>27</v>
      </c>
    </row>
    <row r="768" spans="1:5" ht="12.75">
      <c r="A768" s="35" t="s">
        <v>58</v>
      </c>
      <c r="E768" s="39" t="s">
        <v>5</v>
      </c>
    </row>
    <row r="769" spans="1:5" ht="12.75">
      <c r="A769" s="35" t="s">
        <v>59</v>
      </c>
      <c r="E769" s="40" t="s">
        <v>5</v>
      </c>
    </row>
    <row r="770" spans="1:5" ht="165.75">
      <c r="A770" t="s">
        <v>60</v>
      </c>
      <c r="E770" s="39" t="s">
        <v>774</v>
      </c>
    </row>
    <row r="771" spans="1:16" ht="12.75">
      <c r="A771" t="s">
        <v>52</v>
      </c>
      <c s="34" t="s">
        <v>271</v>
      </c>
      <c s="34" t="s">
        <v>789</v>
      </c>
      <c s="35" t="s">
        <v>5</v>
      </c>
      <c s="6" t="s">
        <v>790</v>
      </c>
      <c s="36" t="s">
        <v>85</v>
      </c>
      <c s="37">
        <v>4</v>
      </c>
      <c s="36">
        <v>0</v>
      </c>
      <c s="36">
        <f>ROUND(G771*H771,6)</f>
      </c>
      <c r="L771" s="38">
        <v>0</v>
      </c>
      <c s="32">
        <f>ROUND(ROUND(L771,2)*ROUND(G771,3),2)</f>
      </c>
      <c s="36" t="s">
        <v>350</v>
      </c>
      <c>
        <f>(M771*21)/100</f>
      </c>
      <c t="s">
        <v>27</v>
      </c>
    </row>
    <row r="772" spans="1:5" ht="12.75">
      <c r="A772" s="35" t="s">
        <v>58</v>
      </c>
      <c r="E772" s="39" t="s">
        <v>5</v>
      </c>
    </row>
    <row r="773" spans="1:5" ht="12.75">
      <c r="A773" s="35" t="s">
        <v>59</v>
      </c>
      <c r="E773" s="40" t="s">
        <v>5</v>
      </c>
    </row>
    <row r="774" spans="1:5" ht="140.25">
      <c r="A774" t="s">
        <v>60</v>
      </c>
      <c r="E774" s="39" t="s">
        <v>791</v>
      </c>
    </row>
    <row r="775" spans="1:16" ht="12.75">
      <c r="A775" t="s">
        <v>52</v>
      </c>
      <c s="34" t="s">
        <v>275</v>
      </c>
      <c s="34" t="s">
        <v>792</v>
      </c>
      <c s="35" t="s">
        <v>5</v>
      </c>
      <c s="6" t="s">
        <v>793</v>
      </c>
      <c s="36" t="s">
        <v>85</v>
      </c>
      <c s="37">
        <v>4</v>
      </c>
      <c s="36">
        <v>0</v>
      </c>
      <c s="36">
        <f>ROUND(G775*H775,6)</f>
      </c>
      <c r="L775" s="38">
        <v>0</v>
      </c>
      <c s="32">
        <f>ROUND(ROUND(L775,2)*ROUND(G775,3),2)</f>
      </c>
      <c s="36" t="s">
        <v>350</v>
      </c>
      <c>
        <f>(M775*21)/100</f>
      </c>
      <c t="s">
        <v>27</v>
      </c>
    </row>
    <row r="776" spans="1:5" ht="12.75">
      <c r="A776" s="35" t="s">
        <v>58</v>
      </c>
      <c r="E776" s="39" t="s">
        <v>5</v>
      </c>
    </row>
    <row r="777" spans="1:5" ht="12.75">
      <c r="A777" s="35" t="s">
        <v>59</v>
      </c>
      <c r="E777" s="40" t="s">
        <v>5</v>
      </c>
    </row>
    <row r="778" spans="1:5" ht="127.5">
      <c r="A778" t="s">
        <v>60</v>
      </c>
      <c r="E778" s="39" t="s">
        <v>604</v>
      </c>
    </row>
    <row r="779" spans="1:16" ht="12.75">
      <c r="A779" t="s">
        <v>52</v>
      </c>
      <c s="34" t="s">
        <v>279</v>
      </c>
      <c s="34" t="s">
        <v>164</v>
      </c>
      <c s="35" t="s">
        <v>5</v>
      </c>
      <c s="6" t="s">
        <v>482</v>
      </c>
      <c s="36" t="s">
        <v>85</v>
      </c>
      <c s="37">
        <v>2</v>
      </c>
      <c s="36">
        <v>0</v>
      </c>
      <c s="36">
        <f>ROUND(G779*H779,6)</f>
      </c>
      <c r="L779" s="38">
        <v>0</v>
      </c>
      <c s="32">
        <f>ROUND(ROUND(L779,2)*ROUND(G779,3),2)</f>
      </c>
      <c s="36" t="s">
        <v>350</v>
      </c>
      <c>
        <f>(M779*21)/100</f>
      </c>
      <c t="s">
        <v>27</v>
      </c>
    </row>
    <row r="780" spans="1:5" ht="12.75">
      <c r="A780" s="35" t="s">
        <v>58</v>
      </c>
      <c r="E780" s="39" t="s">
        <v>5</v>
      </c>
    </row>
    <row r="781" spans="1:5" ht="12.75">
      <c r="A781" s="35" t="s">
        <v>59</v>
      </c>
      <c r="E781" s="40" t="s">
        <v>5</v>
      </c>
    </row>
    <row r="782" spans="1:5" ht="165.75">
      <c r="A782" t="s">
        <v>60</v>
      </c>
      <c r="E782" s="39" t="s">
        <v>794</v>
      </c>
    </row>
    <row r="783" spans="1:16" ht="12.75">
      <c r="A783" t="s">
        <v>52</v>
      </c>
      <c s="34" t="s">
        <v>283</v>
      </c>
      <c s="34" t="s">
        <v>168</v>
      </c>
      <c s="35" t="s">
        <v>5</v>
      </c>
      <c s="6" t="s">
        <v>169</v>
      </c>
      <c s="36" t="s">
        <v>85</v>
      </c>
      <c s="37">
        <v>2</v>
      </c>
      <c s="36">
        <v>0</v>
      </c>
      <c s="36">
        <f>ROUND(G783*H783,6)</f>
      </c>
      <c r="L783" s="38">
        <v>0</v>
      </c>
      <c s="32">
        <f>ROUND(ROUND(L783,2)*ROUND(G783,3),2)</f>
      </c>
      <c s="36" t="s">
        <v>350</v>
      </c>
      <c>
        <f>(M783*21)/100</f>
      </c>
      <c t="s">
        <v>27</v>
      </c>
    </row>
    <row r="784" spans="1:5" ht="12.75">
      <c r="A784" s="35" t="s">
        <v>58</v>
      </c>
      <c r="E784" s="39" t="s">
        <v>5</v>
      </c>
    </row>
    <row r="785" spans="1:5" ht="12.75">
      <c r="A785" s="35" t="s">
        <v>59</v>
      </c>
      <c r="E785" s="40" t="s">
        <v>5</v>
      </c>
    </row>
    <row r="786" spans="1:5" ht="127.5">
      <c r="A786" t="s">
        <v>60</v>
      </c>
      <c r="E786" s="39" t="s">
        <v>759</v>
      </c>
    </row>
    <row r="787" spans="1:16" ht="12.75">
      <c r="A787" t="s">
        <v>52</v>
      </c>
      <c s="34" t="s">
        <v>287</v>
      </c>
      <c s="34" t="s">
        <v>795</v>
      </c>
      <c s="35" t="s">
        <v>5</v>
      </c>
      <c s="6" t="s">
        <v>796</v>
      </c>
      <c s="36" t="s">
        <v>85</v>
      </c>
      <c s="37">
        <v>1</v>
      </c>
      <c s="36">
        <v>0</v>
      </c>
      <c s="36">
        <f>ROUND(G787*H787,6)</f>
      </c>
      <c r="L787" s="38">
        <v>0</v>
      </c>
      <c s="32">
        <f>ROUND(ROUND(L787,2)*ROUND(G787,3),2)</f>
      </c>
      <c s="36" t="s">
        <v>350</v>
      </c>
      <c>
        <f>(M787*21)/100</f>
      </c>
      <c t="s">
        <v>27</v>
      </c>
    </row>
    <row r="788" spans="1:5" ht="12.75">
      <c r="A788" s="35" t="s">
        <v>58</v>
      </c>
      <c r="E788" s="39" t="s">
        <v>5</v>
      </c>
    </row>
    <row r="789" spans="1:5" ht="12.75">
      <c r="A789" s="35" t="s">
        <v>59</v>
      </c>
      <c r="E789" s="40" t="s">
        <v>5</v>
      </c>
    </row>
    <row r="790" spans="1:5" ht="165.75">
      <c r="A790" t="s">
        <v>60</v>
      </c>
      <c r="E790" s="39" t="s">
        <v>774</v>
      </c>
    </row>
    <row r="791" spans="1:16" ht="12.75">
      <c r="A791" t="s">
        <v>52</v>
      </c>
      <c s="34" t="s">
        <v>291</v>
      </c>
      <c s="34" t="s">
        <v>797</v>
      </c>
      <c s="35" t="s">
        <v>5</v>
      </c>
      <c s="6" t="s">
        <v>798</v>
      </c>
      <c s="36" t="s">
        <v>85</v>
      </c>
      <c s="37">
        <v>2</v>
      </c>
      <c s="36">
        <v>0</v>
      </c>
      <c s="36">
        <f>ROUND(G791*H791,6)</f>
      </c>
      <c r="L791" s="38">
        <v>0</v>
      </c>
      <c s="32">
        <f>ROUND(ROUND(L791,2)*ROUND(G791,3),2)</f>
      </c>
      <c s="36" t="s">
        <v>350</v>
      </c>
      <c>
        <f>(M791*21)/100</f>
      </c>
      <c t="s">
        <v>27</v>
      </c>
    </row>
    <row r="792" spans="1:5" ht="12.75">
      <c r="A792" s="35" t="s">
        <v>58</v>
      </c>
      <c r="E792" s="39" t="s">
        <v>5</v>
      </c>
    </row>
    <row r="793" spans="1:5" ht="12.75">
      <c r="A793" s="35" t="s">
        <v>59</v>
      </c>
      <c r="E793" s="40" t="s">
        <v>5</v>
      </c>
    </row>
    <row r="794" spans="1:5" ht="178.5">
      <c r="A794" t="s">
        <v>60</v>
      </c>
      <c r="E794" s="39" t="s">
        <v>799</v>
      </c>
    </row>
    <row r="795" spans="1:16" ht="12.75">
      <c r="A795" t="s">
        <v>52</v>
      </c>
      <c s="34" t="s">
        <v>100</v>
      </c>
      <c s="34" t="s">
        <v>800</v>
      </c>
      <c s="35" t="s">
        <v>5</v>
      </c>
      <c s="6" t="s">
        <v>801</v>
      </c>
      <c s="36" t="s">
        <v>85</v>
      </c>
      <c s="37">
        <v>2</v>
      </c>
      <c s="36">
        <v>0</v>
      </c>
      <c s="36">
        <f>ROUND(G795*H795,6)</f>
      </c>
      <c r="L795" s="38">
        <v>0</v>
      </c>
      <c s="32">
        <f>ROUND(ROUND(L795,2)*ROUND(G795,3),2)</f>
      </c>
      <c s="36" t="s">
        <v>350</v>
      </c>
      <c>
        <f>(M795*21)/100</f>
      </c>
      <c t="s">
        <v>27</v>
      </c>
    </row>
    <row r="796" spans="1:5" ht="12.75">
      <c r="A796" s="35" t="s">
        <v>58</v>
      </c>
      <c r="E796" s="39" t="s">
        <v>5</v>
      </c>
    </row>
    <row r="797" spans="1:5" ht="12.75">
      <c r="A797" s="35" t="s">
        <v>59</v>
      </c>
      <c r="E797" s="40" t="s">
        <v>5</v>
      </c>
    </row>
    <row r="798" spans="1:5" ht="127.5">
      <c r="A798" t="s">
        <v>60</v>
      </c>
      <c r="E798" s="39" t="s">
        <v>802</v>
      </c>
    </row>
    <row r="799" spans="1:16" ht="12.75">
      <c r="A799" t="s">
        <v>52</v>
      </c>
      <c s="34" t="s">
        <v>104</v>
      </c>
      <c s="34" t="s">
        <v>803</v>
      </c>
      <c s="35" t="s">
        <v>5</v>
      </c>
      <c s="6" t="s">
        <v>804</v>
      </c>
      <c s="36" t="s">
        <v>85</v>
      </c>
      <c s="37">
        <v>1</v>
      </c>
      <c s="36">
        <v>0</v>
      </c>
      <c s="36">
        <f>ROUND(G799*H799,6)</f>
      </c>
      <c r="L799" s="38">
        <v>0</v>
      </c>
      <c s="32">
        <f>ROUND(ROUND(L799,2)*ROUND(G799,3),2)</f>
      </c>
      <c s="36" t="s">
        <v>350</v>
      </c>
      <c>
        <f>(M799*21)/100</f>
      </c>
      <c t="s">
        <v>27</v>
      </c>
    </row>
    <row r="800" spans="1:5" ht="12.75">
      <c r="A800" s="35" t="s">
        <v>58</v>
      </c>
      <c r="E800" s="39" t="s">
        <v>5</v>
      </c>
    </row>
    <row r="801" spans="1:5" ht="12.75">
      <c r="A801" s="35" t="s">
        <v>59</v>
      </c>
      <c r="E801" s="40" t="s">
        <v>5</v>
      </c>
    </row>
    <row r="802" spans="1:5" ht="165.75">
      <c r="A802" t="s">
        <v>60</v>
      </c>
      <c r="E802" s="39" t="s">
        <v>774</v>
      </c>
    </row>
    <row r="803" spans="1:16" ht="12.75">
      <c r="A803" t="s">
        <v>52</v>
      </c>
      <c s="34" t="s">
        <v>295</v>
      </c>
      <c s="34" t="s">
        <v>486</v>
      </c>
      <c s="35" t="s">
        <v>5</v>
      </c>
      <c s="6" t="s">
        <v>487</v>
      </c>
      <c s="36" t="s">
        <v>184</v>
      </c>
      <c s="37">
        <v>0.1</v>
      </c>
      <c s="36">
        <v>0</v>
      </c>
      <c s="36">
        <f>ROUND(G803*H803,6)</f>
      </c>
      <c r="L803" s="38">
        <v>0</v>
      </c>
      <c s="32">
        <f>ROUND(ROUND(L803,2)*ROUND(G803,3),2)</f>
      </c>
      <c s="36" t="s">
        <v>350</v>
      </c>
      <c>
        <f>(M803*21)/100</f>
      </c>
      <c t="s">
        <v>27</v>
      </c>
    </row>
    <row r="804" spans="1:5" ht="12.75">
      <c r="A804" s="35" t="s">
        <v>58</v>
      </c>
      <c r="E804" s="39" t="s">
        <v>5</v>
      </c>
    </row>
    <row r="805" spans="1:5" ht="38.25">
      <c r="A805" s="35" t="s">
        <v>59</v>
      </c>
      <c r="E805" s="40" t="s">
        <v>805</v>
      </c>
    </row>
    <row r="806" spans="1:5" ht="140.25">
      <c r="A806" t="s">
        <v>60</v>
      </c>
      <c r="E806" s="39" t="s">
        <v>806</v>
      </c>
    </row>
    <row r="807" spans="1:16" ht="12.75">
      <c r="A807" t="s">
        <v>52</v>
      </c>
      <c s="34" t="s">
        <v>299</v>
      </c>
      <c s="34" t="s">
        <v>490</v>
      </c>
      <c s="35" t="s">
        <v>5</v>
      </c>
      <c s="6" t="s">
        <v>491</v>
      </c>
      <c s="36" t="s">
        <v>80</v>
      </c>
      <c s="37">
        <v>5</v>
      </c>
      <c s="36">
        <v>0</v>
      </c>
      <c s="36">
        <f>ROUND(G807*H807,6)</f>
      </c>
      <c r="L807" s="38">
        <v>0</v>
      </c>
      <c s="32">
        <f>ROUND(ROUND(L807,2)*ROUND(G807,3),2)</f>
      </c>
      <c s="36" t="s">
        <v>350</v>
      </c>
      <c>
        <f>(M807*21)/100</f>
      </c>
      <c t="s">
        <v>27</v>
      </c>
    </row>
    <row r="808" spans="1:5" ht="12.75">
      <c r="A808" s="35" t="s">
        <v>58</v>
      </c>
      <c r="E808" s="39" t="s">
        <v>5</v>
      </c>
    </row>
    <row r="809" spans="1:5" ht="12.75">
      <c r="A809" s="35" t="s">
        <v>59</v>
      </c>
      <c r="E809" s="40" t="s">
        <v>5</v>
      </c>
    </row>
    <row r="810" spans="1:5" ht="102">
      <c r="A810" t="s">
        <v>60</v>
      </c>
      <c r="E810" s="39" t="s">
        <v>807</v>
      </c>
    </row>
    <row r="811" spans="1:16" ht="12.75">
      <c r="A811" t="s">
        <v>52</v>
      </c>
      <c s="34" t="s">
        <v>303</v>
      </c>
      <c s="34" t="s">
        <v>494</v>
      </c>
      <c s="35" t="s">
        <v>5</v>
      </c>
      <c s="6" t="s">
        <v>495</v>
      </c>
      <c s="36" t="s">
        <v>85</v>
      </c>
      <c s="37">
        <v>20</v>
      </c>
      <c s="36">
        <v>0</v>
      </c>
      <c s="36">
        <f>ROUND(G811*H811,6)</f>
      </c>
      <c r="L811" s="38">
        <v>0</v>
      </c>
      <c s="32">
        <f>ROUND(ROUND(L811,2)*ROUND(G811,3),2)</f>
      </c>
      <c s="36" t="s">
        <v>350</v>
      </c>
      <c>
        <f>(M811*21)/100</f>
      </c>
      <c t="s">
        <v>27</v>
      </c>
    </row>
    <row r="812" spans="1:5" ht="12.75">
      <c r="A812" s="35" t="s">
        <v>58</v>
      </c>
      <c r="E812" s="39" t="s">
        <v>5</v>
      </c>
    </row>
    <row r="813" spans="1:5" ht="12.75">
      <c r="A813" s="35" t="s">
        <v>59</v>
      </c>
      <c r="E813" s="40" t="s">
        <v>5</v>
      </c>
    </row>
    <row r="814" spans="1:5" ht="114.75">
      <c r="A814" t="s">
        <v>60</v>
      </c>
      <c r="E814" s="39" t="s">
        <v>623</v>
      </c>
    </row>
    <row r="815" spans="1:16" ht="12.75">
      <c r="A815" t="s">
        <v>52</v>
      </c>
      <c s="34" t="s">
        <v>307</v>
      </c>
      <c s="34" t="s">
        <v>497</v>
      </c>
      <c s="35" t="s">
        <v>5</v>
      </c>
      <c s="6" t="s">
        <v>498</v>
      </c>
      <c s="36" t="s">
        <v>85</v>
      </c>
      <c s="37">
        <v>20</v>
      </c>
      <c s="36">
        <v>0</v>
      </c>
      <c s="36">
        <f>ROUND(G815*H815,6)</f>
      </c>
      <c r="L815" s="38">
        <v>0</v>
      </c>
      <c s="32">
        <f>ROUND(ROUND(L815,2)*ROUND(G815,3),2)</f>
      </c>
      <c s="36" t="s">
        <v>350</v>
      </c>
      <c>
        <f>(M815*21)/100</f>
      </c>
      <c t="s">
        <v>27</v>
      </c>
    </row>
    <row r="816" spans="1:5" ht="12.75">
      <c r="A816" s="35" t="s">
        <v>58</v>
      </c>
      <c r="E816" s="39" t="s">
        <v>5</v>
      </c>
    </row>
    <row r="817" spans="1:5" ht="12.75">
      <c r="A817" s="35" t="s">
        <v>59</v>
      </c>
      <c r="E817" s="40" t="s">
        <v>5</v>
      </c>
    </row>
    <row r="818" spans="1:5" ht="140.25">
      <c r="A818" t="s">
        <v>60</v>
      </c>
      <c r="E818" s="39" t="s">
        <v>614</v>
      </c>
    </row>
    <row r="819" spans="1:16" ht="12.75">
      <c r="A819" t="s">
        <v>52</v>
      </c>
      <c s="34" t="s">
        <v>313</v>
      </c>
      <c s="34" t="s">
        <v>808</v>
      </c>
      <c s="35" t="s">
        <v>5</v>
      </c>
      <c s="6" t="s">
        <v>809</v>
      </c>
      <c s="36" t="s">
        <v>85</v>
      </c>
      <c s="37">
        <v>10</v>
      </c>
      <c s="36">
        <v>0</v>
      </c>
      <c s="36">
        <f>ROUND(G819*H819,6)</f>
      </c>
      <c r="L819" s="38">
        <v>0</v>
      </c>
      <c s="32">
        <f>ROUND(ROUND(L819,2)*ROUND(G819,3),2)</f>
      </c>
      <c s="36" t="s">
        <v>350</v>
      </c>
      <c>
        <f>(M819*21)/100</f>
      </c>
      <c t="s">
        <v>27</v>
      </c>
    </row>
    <row r="820" spans="1:5" ht="12.75">
      <c r="A820" s="35" t="s">
        <v>58</v>
      </c>
      <c r="E820" s="39" t="s">
        <v>5</v>
      </c>
    </row>
    <row r="821" spans="1:5" ht="12.75">
      <c r="A821" s="35" t="s">
        <v>59</v>
      </c>
      <c r="E821" s="40" t="s">
        <v>5</v>
      </c>
    </row>
    <row r="822" spans="1:5" ht="165.75">
      <c r="A822" t="s">
        <v>60</v>
      </c>
      <c r="E822" s="39" t="s">
        <v>774</v>
      </c>
    </row>
    <row r="823" spans="1:16" ht="12.75">
      <c r="A823" t="s">
        <v>52</v>
      </c>
      <c s="34" t="s">
        <v>329</v>
      </c>
      <c s="34" t="s">
        <v>503</v>
      </c>
      <c s="35" t="s">
        <v>5</v>
      </c>
      <c s="6" t="s">
        <v>504</v>
      </c>
      <c s="36" t="s">
        <v>310</v>
      </c>
      <c s="37">
        <v>40</v>
      </c>
      <c s="36">
        <v>0</v>
      </c>
      <c s="36">
        <f>ROUND(G823*H823,6)</f>
      </c>
      <c r="L823" s="38">
        <v>0</v>
      </c>
      <c s="32">
        <f>ROUND(ROUND(L823,2)*ROUND(G823,3),2)</f>
      </c>
      <c s="36" t="s">
        <v>350</v>
      </c>
      <c>
        <f>(M823*21)/100</f>
      </c>
      <c t="s">
        <v>27</v>
      </c>
    </row>
    <row r="824" spans="1:5" ht="12.75">
      <c r="A824" s="35" t="s">
        <v>58</v>
      </c>
      <c r="E824" s="39" t="s">
        <v>5</v>
      </c>
    </row>
    <row r="825" spans="1:5" ht="12.75">
      <c r="A825" s="35" t="s">
        <v>59</v>
      </c>
      <c r="E825" s="40" t="s">
        <v>5</v>
      </c>
    </row>
    <row r="826" spans="1:5" ht="89.25">
      <c r="A826" t="s">
        <v>60</v>
      </c>
      <c r="E826" s="39" t="s">
        <v>505</v>
      </c>
    </row>
    <row r="827" spans="1:16" ht="12.75">
      <c r="A827" t="s">
        <v>52</v>
      </c>
      <c s="34" t="s">
        <v>333</v>
      </c>
      <c s="34" t="s">
        <v>506</v>
      </c>
      <c s="35" t="s">
        <v>5</v>
      </c>
      <c s="6" t="s">
        <v>507</v>
      </c>
      <c s="36" t="s">
        <v>508</v>
      </c>
      <c s="37">
        <v>1</v>
      </c>
      <c s="36">
        <v>0</v>
      </c>
      <c s="36">
        <f>ROUND(G827*H827,6)</f>
      </c>
      <c r="L827" s="38">
        <v>0</v>
      </c>
      <c s="32">
        <f>ROUND(ROUND(L827,2)*ROUND(G827,3),2)</f>
      </c>
      <c s="36" t="s">
        <v>350</v>
      </c>
      <c>
        <f>(M827*21)/100</f>
      </c>
      <c t="s">
        <v>27</v>
      </c>
    </row>
    <row r="828" spans="1:5" ht="12.75">
      <c r="A828" s="35" t="s">
        <v>58</v>
      </c>
      <c r="E828" s="39" t="s">
        <v>5</v>
      </c>
    </row>
    <row r="829" spans="1:5" ht="12.75">
      <c r="A829" s="35" t="s">
        <v>59</v>
      </c>
      <c r="E829" s="40" t="s">
        <v>5</v>
      </c>
    </row>
    <row r="830" spans="1:5" ht="153">
      <c r="A830" t="s">
        <v>60</v>
      </c>
      <c r="E830" s="39" t="s">
        <v>509</v>
      </c>
    </row>
    <row r="831" spans="1:16" ht="12.75">
      <c r="A831" t="s">
        <v>52</v>
      </c>
      <c s="34" t="s">
        <v>163</v>
      </c>
      <c s="34" t="s">
        <v>510</v>
      </c>
      <c s="35" t="s">
        <v>5</v>
      </c>
      <c s="6" t="s">
        <v>810</v>
      </c>
      <c s="36" t="s">
        <v>80</v>
      </c>
      <c s="37">
        <v>2103.2</v>
      </c>
      <c s="36">
        <v>0</v>
      </c>
      <c s="36">
        <f>ROUND(G831*H831,6)</f>
      </c>
      <c r="L831" s="38">
        <v>0</v>
      </c>
      <c s="32">
        <f>ROUND(ROUND(L831,2)*ROUND(G831,3),2)</f>
      </c>
      <c s="36" t="s">
        <v>350</v>
      </c>
      <c>
        <f>(M831*21)/100</f>
      </c>
      <c t="s">
        <v>27</v>
      </c>
    </row>
    <row r="832" spans="1:5" ht="12.75">
      <c r="A832" s="35" t="s">
        <v>58</v>
      </c>
      <c r="E832" s="39" t="s">
        <v>5</v>
      </c>
    </row>
    <row r="833" spans="1:5" ht="89.25">
      <c r="A833" s="35" t="s">
        <v>59</v>
      </c>
      <c r="E833" s="40" t="s">
        <v>811</v>
      </c>
    </row>
    <row r="834" spans="1:5" ht="114.75">
      <c r="A834" t="s">
        <v>60</v>
      </c>
      <c r="E834" s="39" t="s">
        <v>513</v>
      </c>
    </row>
    <row r="835" spans="1:16" ht="12.75">
      <c r="A835" t="s">
        <v>52</v>
      </c>
      <c s="34" t="s">
        <v>167</v>
      </c>
      <c s="34" t="s">
        <v>812</v>
      </c>
      <c s="35" t="s">
        <v>5</v>
      </c>
      <c s="6" t="s">
        <v>501</v>
      </c>
      <c s="36" t="s">
        <v>94</v>
      </c>
      <c s="37">
        <v>0.15</v>
      </c>
      <c s="36">
        <v>0</v>
      </c>
      <c s="36">
        <f>ROUND(G835*H835,6)</f>
      </c>
      <c r="L835" s="38">
        <v>0</v>
      </c>
      <c s="32">
        <f>ROUND(ROUND(L835,2)*ROUND(G835,3),2)</f>
      </c>
      <c s="36" t="s">
        <v>350</v>
      </c>
      <c>
        <f>(M835*21)/100</f>
      </c>
      <c t="s">
        <v>27</v>
      </c>
    </row>
    <row r="836" spans="1:5" ht="12.75">
      <c r="A836" s="35" t="s">
        <v>58</v>
      </c>
      <c r="E836" s="39" t="s">
        <v>5</v>
      </c>
    </row>
    <row r="837" spans="1:5" ht="12.75">
      <c r="A837" s="35" t="s">
        <v>59</v>
      </c>
      <c r="E837" s="40" t="s">
        <v>5</v>
      </c>
    </row>
    <row r="838" spans="1:5" ht="140.25">
      <c r="A838" t="s">
        <v>60</v>
      </c>
      <c r="E838" s="39" t="s">
        <v>502</v>
      </c>
    </row>
    <row r="839" spans="1:13" ht="12.75">
      <c r="A839" t="s">
        <v>49</v>
      </c>
      <c r="C839" s="31" t="s">
        <v>367</v>
      </c>
      <c r="E839" s="33" t="s">
        <v>514</v>
      </c>
      <c r="J839" s="32">
        <f>0</f>
      </c>
      <c s="32">
        <f>0</f>
      </c>
      <c s="32">
        <f>0+L840+L844+L848</f>
      </c>
      <c s="32">
        <f>0+M840+M844+M848</f>
      </c>
    </row>
    <row r="840" spans="1:16" ht="25.5">
      <c r="A840" t="s">
        <v>52</v>
      </c>
      <c s="34" t="s">
        <v>317</v>
      </c>
      <c s="34" t="s">
        <v>515</v>
      </c>
      <c s="35" t="s">
        <v>371</v>
      </c>
      <c s="6" t="s">
        <v>516</v>
      </c>
      <c s="36" t="s">
        <v>373</v>
      </c>
      <c s="37">
        <v>0.02</v>
      </c>
      <c s="36">
        <v>0</v>
      </c>
      <c s="36">
        <f>ROUND(G840*H840,6)</f>
      </c>
      <c r="L840" s="38">
        <v>0</v>
      </c>
      <c s="32">
        <f>ROUND(ROUND(L840,2)*ROUND(G840,3),2)</f>
      </c>
      <c s="36" t="s">
        <v>350</v>
      </c>
      <c>
        <f>(M840*21)/100</f>
      </c>
      <c t="s">
        <v>27</v>
      </c>
    </row>
    <row r="841" spans="1:5" ht="12.75">
      <c r="A841" s="35" t="s">
        <v>58</v>
      </c>
      <c r="E841" s="39" t="s">
        <v>374</v>
      </c>
    </row>
    <row r="842" spans="1:5" ht="12.75">
      <c r="A842" s="35" t="s">
        <v>59</v>
      </c>
      <c r="E842" s="40" t="s">
        <v>5</v>
      </c>
    </row>
    <row r="843" spans="1:5" ht="165.75">
      <c r="A843" t="s">
        <v>60</v>
      </c>
      <c r="E843" s="39" t="s">
        <v>813</v>
      </c>
    </row>
    <row r="844" spans="1:16" ht="38.25">
      <c r="A844" t="s">
        <v>52</v>
      </c>
      <c s="34" t="s">
        <v>321</v>
      </c>
      <c s="34" t="s">
        <v>518</v>
      </c>
      <c s="35" t="s">
        <v>371</v>
      </c>
      <c s="6" t="s">
        <v>519</v>
      </c>
      <c s="36" t="s">
        <v>373</v>
      </c>
      <c s="37">
        <v>0.05</v>
      </c>
      <c s="36">
        <v>0</v>
      </c>
      <c s="36">
        <f>ROUND(G844*H844,6)</f>
      </c>
      <c r="L844" s="38">
        <v>0</v>
      </c>
      <c s="32">
        <f>ROUND(ROUND(L844,2)*ROUND(G844,3),2)</f>
      </c>
      <c s="36" t="s">
        <v>350</v>
      </c>
      <c>
        <f>(M844*21)/100</f>
      </c>
      <c t="s">
        <v>27</v>
      </c>
    </row>
    <row r="845" spans="1:5" ht="25.5">
      <c r="A845" s="35" t="s">
        <v>58</v>
      </c>
      <c r="E845" s="39" t="s">
        <v>814</v>
      </c>
    </row>
    <row r="846" spans="1:5" ht="12.75">
      <c r="A846" s="35" t="s">
        <v>59</v>
      </c>
      <c r="E846" s="40" t="s">
        <v>5</v>
      </c>
    </row>
    <row r="847" spans="1:5" ht="165.75">
      <c r="A847" t="s">
        <v>60</v>
      </c>
      <c r="E847" s="39" t="s">
        <v>813</v>
      </c>
    </row>
    <row r="848" spans="1:16" ht="25.5">
      <c r="A848" t="s">
        <v>52</v>
      </c>
      <c s="34" t="s">
        <v>325</v>
      </c>
      <c s="34" t="s">
        <v>386</v>
      </c>
      <c s="35" t="s">
        <v>371</v>
      </c>
      <c s="6" t="s">
        <v>387</v>
      </c>
      <c s="36" t="s">
        <v>373</v>
      </c>
      <c s="37">
        <v>0.02</v>
      </c>
      <c s="36">
        <v>0</v>
      </c>
      <c s="36">
        <f>ROUND(G848*H848,6)</f>
      </c>
      <c r="L848" s="38">
        <v>0</v>
      </c>
      <c s="32">
        <f>ROUND(ROUND(L848,2)*ROUND(G848,3),2)</f>
      </c>
      <c s="36" t="s">
        <v>350</v>
      </c>
      <c>
        <f>(M848*21)/100</f>
      </c>
      <c t="s">
        <v>27</v>
      </c>
    </row>
    <row r="849" spans="1:5" ht="12.75">
      <c r="A849" s="35" t="s">
        <v>58</v>
      </c>
      <c r="E849" s="39" t="s">
        <v>374</v>
      </c>
    </row>
    <row r="850" spans="1:5" ht="12.75">
      <c r="A850" s="35" t="s">
        <v>59</v>
      </c>
      <c r="E850" s="40" t="s">
        <v>5</v>
      </c>
    </row>
    <row r="851" spans="1:5" ht="165.75">
      <c r="A851" t="s">
        <v>60</v>
      </c>
      <c r="E851" s="39" t="s">
        <v>813</v>
      </c>
    </row>
    <row r="852" spans="1:13" ht="12.75">
      <c r="A852" t="s">
        <v>46</v>
      </c>
      <c r="C852" s="31" t="s">
        <v>815</v>
      </c>
      <c r="E852" s="33" t="s">
        <v>816</v>
      </c>
      <c r="J852" s="32">
        <f>0+J853+J862+J867+J948</f>
      </c>
      <c s="32">
        <f>0+K853+K862+K867+K948</f>
      </c>
      <c s="32">
        <f>0+L853+L862+L867+L948</f>
      </c>
      <c s="32">
        <f>0+M853+M862+M867+M948</f>
      </c>
    </row>
    <row r="853" spans="1:13" ht="12.75">
      <c r="A853" t="s">
        <v>49</v>
      </c>
      <c r="C853" s="31" t="s">
        <v>53</v>
      </c>
      <c r="E853" s="33" t="s">
        <v>406</v>
      </c>
      <c r="J853" s="32">
        <f>0</f>
      </c>
      <c s="32">
        <f>0</f>
      </c>
      <c s="32">
        <f>0+L854+L858</f>
      </c>
      <c s="32">
        <f>0+M854+M858</f>
      </c>
    </row>
    <row r="854" spans="1:16" ht="12.75">
      <c r="A854" t="s">
        <v>52</v>
      </c>
      <c s="34" t="s">
        <v>53</v>
      </c>
      <c s="34" t="s">
        <v>817</v>
      </c>
      <c s="35" t="s">
        <v>5</v>
      </c>
      <c s="6" t="s">
        <v>818</v>
      </c>
      <c s="36" t="s">
        <v>56</v>
      </c>
      <c s="37">
        <v>3</v>
      </c>
      <c s="36">
        <v>0</v>
      </c>
      <c s="36">
        <f>ROUND(G854*H854,6)</f>
      </c>
      <c r="L854" s="38">
        <v>0</v>
      </c>
      <c s="32">
        <f>ROUND(ROUND(L854,2)*ROUND(G854,3),2)</f>
      </c>
      <c s="36" t="s">
        <v>350</v>
      </c>
      <c>
        <f>(M854*21)/100</f>
      </c>
      <c t="s">
        <v>27</v>
      </c>
    </row>
    <row r="855" spans="1:5" ht="12.75">
      <c r="A855" s="35" t="s">
        <v>58</v>
      </c>
      <c r="E855" s="39" t="s">
        <v>5</v>
      </c>
    </row>
    <row r="856" spans="1:5" ht="12.75">
      <c r="A856" s="35" t="s">
        <v>59</v>
      </c>
      <c r="E856" s="40" t="s">
        <v>5</v>
      </c>
    </row>
    <row r="857" spans="1:5" ht="318.75">
      <c r="A857" t="s">
        <v>60</v>
      </c>
      <c r="E857" s="39" t="s">
        <v>819</v>
      </c>
    </row>
    <row r="858" spans="1:16" ht="12.75">
      <c r="A858" t="s">
        <v>52</v>
      </c>
      <c s="34" t="s">
        <v>27</v>
      </c>
      <c s="34" t="s">
        <v>523</v>
      </c>
      <c s="35" t="s">
        <v>5</v>
      </c>
      <c s="6" t="s">
        <v>524</v>
      </c>
      <c s="36" t="s">
        <v>56</v>
      </c>
      <c s="37">
        <v>1.8</v>
      </c>
      <c s="36">
        <v>0</v>
      </c>
      <c s="36">
        <f>ROUND(G858*H858,6)</f>
      </c>
      <c r="L858" s="38">
        <v>0</v>
      </c>
      <c s="32">
        <f>ROUND(ROUND(L858,2)*ROUND(G858,3),2)</f>
      </c>
      <c s="36" t="s">
        <v>350</v>
      </c>
      <c>
        <f>(M858*21)/100</f>
      </c>
      <c t="s">
        <v>27</v>
      </c>
    </row>
    <row r="859" spans="1:5" ht="12.75">
      <c r="A859" s="35" t="s">
        <v>58</v>
      </c>
      <c r="E859" s="39" t="s">
        <v>5</v>
      </c>
    </row>
    <row r="860" spans="1:5" ht="63.75">
      <c r="A860" s="35" t="s">
        <v>59</v>
      </c>
      <c r="E860" s="40" t="s">
        <v>820</v>
      </c>
    </row>
    <row r="861" spans="1:5" ht="357">
      <c r="A861" t="s">
        <v>60</v>
      </c>
      <c r="E861" s="39" t="s">
        <v>526</v>
      </c>
    </row>
    <row r="862" spans="1:13" ht="12.75">
      <c r="A862" t="s">
        <v>49</v>
      </c>
      <c r="C862" s="31" t="s">
        <v>27</v>
      </c>
      <c r="E862" s="33" t="s">
        <v>821</v>
      </c>
      <c r="J862" s="32">
        <f>0</f>
      </c>
      <c s="32">
        <f>0</f>
      </c>
      <c s="32">
        <f>0+L863</f>
      </c>
      <c s="32">
        <f>0+M863</f>
      </c>
    </row>
    <row r="863" spans="1:16" ht="12.75">
      <c r="A863" t="s">
        <v>52</v>
      </c>
      <c s="34" t="s">
        <v>26</v>
      </c>
      <c s="34" t="s">
        <v>822</v>
      </c>
      <c s="35" t="s">
        <v>5</v>
      </c>
      <c s="6" t="s">
        <v>823</v>
      </c>
      <c s="36" t="s">
        <v>56</v>
      </c>
      <c s="37">
        <v>3</v>
      </c>
      <c s="36">
        <v>0</v>
      </c>
      <c s="36">
        <f>ROUND(G863*H863,6)</f>
      </c>
      <c r="L863" s="38">
        <v>0</v>
      </c>
      <c s="32">
        <f>ROUND(ROUND(L863,2)*ROUND(G863,3),2)</f>
      </c>
      <c s="36" t="s">
        <v>350</v>
      </c>
      <c>
        <f>(M863*21)/100</f>
      </c>
      <c t="s">
        <v>27</v>
      </c>
    </row>
    <row r="864" spans="1:5" ht="12.75">
      <c r="A864" s="35" t="s">
        <v>58</v>
      </c>
      <c r="E864" s="39" t="s">
        <v>5</v>
      </c>
    </row>
    <row r="865" spans="1:5" ht="12.75">
      <c r="A865" s="35" t="s">
        <v>59</v>
      </c>
      <c r="E865" s="40" t="s">
        <v>5</v>
      </c>
    </row>
    <row r="866" spans="1:5" ht="395.25">
      <c r="A866" t="s">
        <v>60</v>
      </c>
      <c r="E866" s="39" t="s">
        <v>824</v>
      </c>
    </row>
    <row r="867" spans="1:13" ht="12.75">
      <c r="A867" t="s">
        <v>49</v>
      </c>
      <c r="C867" s="31" t="s">
        <v>75</v>
      </c>
      <c r="E867" s="33" t="s">
        <v>76</v>
      </c>
      <c r="J867" s="32">
        <f>0</f>
      </c>
      <c s="32">
        <f>0</f>
      </c>
      <c s="32">
        <f>0+L868+L872+L876+L880+L884+L888+L892+L896+L900+L904+L908+L912+L916+L920+L924+L928+L932+L936+L940+L944</f>
      </c>
      <c s="32">
        <f>0+M868+M872+M876+M880+M884+M888+M892+M896+M900+M904+M908+M912+M916+M920+M924+M928+M932+M936+M940+M944</f>
      </c>
    </row>
    <row r="868" spans="1:16" ht="25.5">
      <c r="A868" t="s">
        <v>52</v>
      </c>
      <c s="34" t="s">
        <v>70</v>
      </c>
      <c s="34" t="s">
        <v>645</v>
      </c>
      <c s="35" t="s">
        <v>5</v>
      </c>
      <c s="6" t="s">
        <v>646</v>
      </c>
      <c s="36" t="s">
        <v>80</v>
      </c>
      <c s="37">
        <v>80</v>
      </c>
      <c s="36">
        <v>0</v>
      </c>
      <c s="36">
        <f>ROUND(G868*H868,6)</f>
      </c>
      <c r="L868" s="38">
        <v>0</v>
      </c>
      <c s="32">
        <f>ROUND(ROUND(L868,2)*ROUND(G868,3),2)</f>
      </c>
      <c s="36" t="s">
        <v>350</v>
      </c>
      <c>
        <f>(M868*21)/100</f>
      </c>
      <c t="s">
        <v>27</v>
      </c>
    </row>
    <row r="869" spans="1:5" ht="12.75">
      <c r="A869" s="35" t="s">
        <v>58</v>
      </c>
      <c r="E869" s="39" t="s">
        <v>5</v>
      </c>
    </row>
    <row r="870" spans="1:5" ht="12.75">
      <c r="A870" s="35" t="s">
        <v>59</v>
      </c>
      <c r="E870" s="40" t="s">
        <v>5</v>
      </c>
    </row>
    <row r="871" spans="1:5" ht="76.5">
      <c r="A871" t="s">
        <v>60</v>
      </c>
      <c r="E871" s="39" t="s">
        <v>428</v>
      </c>
    </row>
    <row r="872" spans="1:16" ht="12.75">
      <c r="A872" t="s">
        <v>52</v>
      </c>
      <c s="34" t="s">
        <v>110</v>
      </c>
      <c s="34" t="s">
        <v>97</v>
      </c>
      <c s="35" t="s">
        <v>5</v>
      </c>
      <c s="6" t="s">
        <v>98</v>
      </c>
      <c s="36" t="s">
        <v>80</v>
      </c>
      <c s="37">
        <v>390</v>
      </c>
      <c s="36">
        <v>0</v>
      </c>
      <c s="36">
        <f>ROUND(G872*H872,6)</f>
      </c>
      <c r="L872" s="38">
        <v>0</v>
      </c>
      <c s="32">
        <f>ROUND(ROUND(L872,2)*ROUND(G872,3),2)</f>
      </c>
      <c s="36" t="s">
        <v>350</v>
      </c>
      <c>
        <f>(M872*21)/100</f>
      </c>
      <c t="s">
        <v>27</v>
      </c>
    </row>
    <row r="873" spans="1:5" ht="12.75">
      <c r="A873" s="35" t="s">
        <v>58</v>
      </c>
      <c r="E873" s="39" t="s">
        <v>5</v>
      </c>
    </row>
    <row r="874" spans="1:5" ht="89.25">
      <c r="A874" s="35" t="s">
        <v>59</v>
      </c>
      <c r="E874" s="40" t="s">
        <v>825</v>
      </c>
    </row>
    <row r="875" spans="1:5" ht="89.25">
      <c r="A875" t="s">
        <v>60</v>
      </c>
      <c r="E875" s="39" t="s">
        <v>826</v>
      </c>
    </row>
    <row r="876" spans="1:16" ht="12.75">
      <c r="A876" t="s">
        <v>52</v>
      </c>
      <c s="34" t="s">
        <v>115</v>
      </c>
      <c s="34" t="s">
        <v>827</v>
      </c>
      <c s="35" t="s">
        <v>5</v>
      </c>
      <c s="6" t="s">
        <v>828</v>
      </c>
      <c s="36" t="s">
        <v>184</v>
      </c>
      <c s="37">
        <v>1.14</v>
      </c>
      <c s="36">
        <v>0</v>
      </c>
      <c s="36">
        <f>ROUND(G876*H876,6)</f>
      </c>
      <c r="L876" s="38">
        <v>0</v>
      </c>
      <c s="32">
        <f>ROUND(ROUND(L876,2)*ROUND(G876,3),2)</f>
      </c>
      <c s="36" t="s">
        <v>350</v>
      </c>
      <c>
        <f>(M876*21)/100</f>
      </c>
      <c t="s">
        <v>27</v>
      </c>
    </row>
    <row r="877" spans="1:5" ht="12.75">
      <c r="A877" s="35" t="s">
        <v>58</v>
      </c>
      <c r="E877" s="39" t="s">
        <v>5</v>
      </c>
    </row>
    <row r="878" spans="1:5" ht="114.75">
      <c r="A878" s="35" t="s">
        <v>59</v>
      </c>
      <c r="E878" s="40" t="s">
        <v>829</v>
      </c>
    </row>
    <row r="879" spans="1:5" ht="102">
      <c r="A879" t="s">
        <v>60</v>
      </c>
      <c r="E879" s="39" t="s">
        <v>539</v>
      </c>
    </row>
    <row r="880" spans="1:16" ht="12.75">
      <c r="A880" t="s">
        <v>52</v>
      </c>
      <c s="34" t="s">
        <v>75</v>
      </c>
      <c s="34" t="s">
        <v>830</v>
      </c>
      <c s="35" t="s">
        <v>5</v>
      </c>
      <c s="6" t="s">
        <v>831</v>
      </c>
      <c s="36" t="s">
        <v>85</v>
      </c>
      <c s="37">
        <v>2</v>
      </c>
      <c s="36">
        <v>0</v>
      </c>
      <c s="36">
        <f>ROUND(G880*H880,6)</f>
      </c>
      <c r="L880" s="38">
        <v>0</v>
      </c>
      <c s="32">
        <f>ROUND(ROUND(L880,2)*ROUND(G880,3),2)</f>
      </c>
      <c s="36" t="s">
        <v>350</v>
      </c>
      <c>
        <f>(M880*21)/100</f>
      </c>
      <c t="s">
        <v>27</v>
      </c>
    </row>
    <row r="881" spans="1:5" ht="12.75">
      <c r="A881" s="35" t="s">
        <v>58</v>
      </c>
      <c r="E881" s="39" t="s">
        <v>5</v>
      </c>
    </row>
    <row r="882" spans="1:5" ht="12.75">
      <c r="A882" s="35" t="s">
        <v>59</v>
      </c>
      <c r="E882" s="40" t="s">
        <v>5</v>
      </c>
    </row>
    <row r="883" spans="1:5" ht="140.25">
      <c r="A883" t="s">
        <v>60</v>
      </c>
      <c r="E883" s="39" t="s">
        <v>499</v>
      </c>
    </row>
    <row r="884" spans="1:16" ht="25.5">
      <c r="A884" t="s">
        <v>52</v>
      </c>
      <c s="34" t="s">
        <v>122</v>
      </c>
      <c s="34" t="s">
        <v>832</v>
      </c>
      <c s="35" t="s">
        <v>5</v>
      </c>
      <c s="6" t="s">
        <v>833</v>
      </c>
      <c s="36" t="s">
        <v>85</v>
      </c>
      <c s="37">
        <v>1</v>
      </c>
      <c s="36">
        <v>0</v>
      </c>
      <c s="36">
        <f>ROUND(G884*H884,6)</f>
      </c>
      <c r="L884" s="38">
        <v>0</v>
      </c>
      <c s="32">
        <f>ROUND(ROUND(L884,2)*ROUND(G884,3),2)</f>
      </c>
      <c s="36" t="s">
        <v>350</v>
      </c>
      <c>
        <f>(M884*21)/100</f>
      </c>
      <c t="s">
        <v>27</v>
      </c>
    </row>
    <row r="885" spans="1:5" ht="12.75">
      <c r="A885" s="35" t="s">
        <v>58</v>
      </c>
      <c r="E885" s="39" t="s">
        <v>5</v>
      </c>
    </row>
    <row r="886" spans="1:5" ht="12.75">
      <c r="A886" s="35" t="s">
        <v>59</v>
      </c>
      <c r="E886" s="40" t="s">
        <v>5</v>
      </c>
    </row>
    <row r="887" spans="1:5" ht="191.25">
      <c r="A887" t="s">
        <v>60</v>
      </c>
      <c r="E887" s="39" t="s">
        <v>834</v>
      </c>
    </row>
    <row r="888" spans="1:16" ht="12.75">
      <c r="A888" t="s">
        <v>52</v>
      </c>
      <c s="34" t="s">
        <v>126</v>
      </c>
      <c s="34" t="s">
        <v>835</v>
      </c>
      <c s="35" t="s">
        <v>5</v>
      </c>
      <c s="6" t="s">
        <v>836</v>
      </c>
      <c s="36" t="s">
        <v>85</v>
      </c>
      <c s="37">
        <v>2</v>
      </c>
      <c s="36">
        <v>0</v>
      </c>
      <c s="36">
        <f>ROUND(G888*H888,6)</f>
      </c>
      <c r="L888" s="38">
        <v>0</v>
      </c>
      <c s="32">
        <f>ROUND(ROUND(L888,2)*ROUND(G888,3),2)</f>
      </c>
      <c s="36" t="s">
        <v>350</v>
      </c>
      <c>
        <f>(M888*21)/100</f>
      </c>
      <c t="s">
        <v>27</v>
      </c>
    </row>
    <row r="889" spans="1:5" ht="12.75">
      <c r="A889" s="35" t="s">
        <v>58</v>
      </c>
      <c r="E889" s="39" t="s">
        <v>5</v>
      </c>
    </row>
    <row r="890" spans="1:5" ht="12.75">
      <c r="A890" s="35" t="s">
        <v>59</v>
      </c>
      <c r="E890" s="40" t="s">
        <v>5</v>
      </c>
    </row>
    <row r="891" spans="1:5" ht="191.25">
      <c r="A891" t="s">
        <v>60</v>
      </c>
      <c r="E891" s="39" t="s">
        <v>542</v>
      </c>
    </row>
    <row r="892" spans="1:16" ht="12.75">
      <c r="A892" t="s">
        <v>52</v>
      </c>
      <c s="34" t="s">
        <v>130</v>
      </c>
      <c s="34" t="s">
        <v>837</v>
      </c>
      <c s="35" t="s">
        <v>5</v>
      </c>
      <c s="6" t="s">
        <v>838</v>
      </c>
      <c s="36" t="s">
        <v>85</v>
      </c>
      <c s="37">
        <v>2</v>
      </c>
      <c s="36">
        <v>0</v>
      </c>
      <c s="36">
        <f>ROUND(G892*H892,6)</f>
      </c>
      <c r="L892" s="38">
        <v>0</v>
      </c>
      <c s="32">
        <f>ROUND(ROUND(L892,2)*ROUND(G892,3),2)</f>
      </c>
      <c s="36" t="s">
        <v>350</v>
      </c>
      <c>
        <f>(M892*21)/100</f>
      </c>
      <c t="s">
        <v>27</v>
      </c>
    </row>
    <row r="893" spans="1:5" ht="12.75">
      <c r="A893" s="35" t="s">
        <v>58</v>
      </c>
      <c r="E893" s="39" t="s">
        <v>5</v>
      </c>
    </row>
    <row r="894" spans="1:5" ht="12.75">
      <c r="A894" s="35" t="s">
        <v>59</v>
      </c>
      <c r="E894" s="40" t="s">
        <v>5</v>
      </c>
    </row>
    <row r="895" spans="1:5" ht="140.25">
      <c r="A895" t="s">
        <v>60</v>
      </c>
      <c r="E895" s="39" t="s">
        <v>499</v>
      </c>
    </row>
    <row r="896" spans="1:16" ht="12.75">
      <c r="A896" t="s">
        <v>52</v>
      </c>
      <c s="34" t="s">
        <v>134</v>
      </c>
      <c s="34" t="s">
        <v>839</v>
      </c>
      <c s="35" t="s">
        <v>5</v>
      </c>
      <c s="6" t="s">
        <v>840</v>
      </c>
      <c s="36" t="s">
        <v>85</v>
      </c>
      <c s="37">
        <v>1</v>
      </c>
      <c s="36">
        <v>0</v>
      </c>
      <c s="36">
        <f>ROUND(G896*H896,6)</f>
      </c>
      <c r="L896" s="38">
        <v>0</v>
      </c>
      <c s="32">
        <f>ROUND(ROUND(L896,2)*ROUND(G896,3),2)</f>
      </c>
      <c s="36" t="s">
        <v>350</v>
      </c>
      <c>
        <f>(M896*21)/100</f>
      </c>
      <c t="s">
        <v>27</v>
      </c>
    </row>
    <row r="897" spans="1:5" ht="12.75">
      <c r="A897" s="35" t="s">
        <v>58</v>
      </c>
      <c r="E897" s="39" t="s">
        <v>5</v>
      </c>
    </row>
    <row r="898" spans="1:5" ht="12.75">
      <c r="A898" s="35" t="s">
        <v>59</v>
      </c>
      <c r="E898" s="40" t="s">
        <v>5</v>
      </c>
    </row>
    <row r="899" spans="1:5" ht="191.25">
      <c r="A899" t="s">
        <v>60</v>
      </c>
      <c r="E899" s="39" t="s">
        <v>542</v>
      </c>
    </row>
    <row r="900" spans="1:16" ht="25.5">
      <c r="A900" t="s">
        <v>52</v>
      </c>
      <c s="34" t="s">
        <v>138</v>
      </c>
      <c s="34" t="s">
        <v>841</v>
      </c>
      <c s="35" t="s">
        <v>5</v>
      </c>
      <c s="6" t="s">
        <v>842</v>
      </c>
      <c s="36" t="s">
        <v>85</v>
      </c>
      <c s="37">
        <v>3</v>
      </c>
      <c s="36">
        <v>0</v>
      </c>
      <c s="36">
        <f>ROUND(G900*H900,6)</f>
      </c>
      <c r="L900" s="38">
        <v>0</v>
      </c>
      <c s="32">
        <f>ROUND(ROUND(L900,2)*ROUND(G900,3),2)</f>
      </c>
      <c s="36" t="s">
        <v>350</v>
      </c>
      <c>
        <f>(M900*21)/100</f>
      </c>
      <c t="s">
        <v>27</v>
      </c>
    </row>
    <row r="901" spans="1:5" ht="12.75">
      <c r="A901" s="35" t="s">
        <v>58</v>
      </c>
      <c r="E901" s="39" t="s">
        <v>5</v>
      </c>
    </row>
    <row r="902" spans="1:5" ht="12.75">
      <c r="A902" s="35" t="s">
        <v>59</v>
      </c>
      <c r="E902" s="40" t="s">
        <v>5</v>
      </c>
    </row>
    <row r="903" spans="1:5" ht="191.25">
      <c r="A903" t="s">
        <v>60</v>
      </c>
      <c r="E903" s="39" t="s">
        <v>542</v>
      </c>
    </row>
    <row r="904" spans="1:16" ht="12.75">
      <c r="A904" t="s">
        <v>52</v>
      </c>
      <c s="34" t="s">
        <v>143</v>
      </c>
      <c s="34" t="s">
        <v>843</v>
      </c>
      <c s="35" t="s">
        <v>5</v>
      </c>
      <c s="6" t="s">
        <v>844</v>
      </c>
      <c s="36" t="s">
        <v>85</v>
      </c>
      <c s="37">
        <v>4</v>
      </c>
      <c s="36">
        <v>0</v>
      </c>
      <c s="36">
        <f>ROUND(G904*H904,6)</f>
      </c>
      <c r="L904" s="38">
        <v>0</v>
      </c>
      <c s="32">
        <f>ROUND(ROUND(L904,2)*ROUND(G904,3),2)</f>
      </c>
      <c s="36" t="s">
        <v>350</v>
      </c>
      <c>
        <f>(M904*21)/100</f>
      </c>
      <c t="s">
        <v>27</v>
      </c>
    </row>
    <row r="905" spans="1:5" ht="12.75">
      <c r="A905" s="35" t="s">
        <v>58</v>
      </c>
      <c r="E905" s="39" t="s">
        <v>5</v>
      </c>
    </row>
    <row r="906" spans="1:5" ht="12.75">
      <c r="A906" s="35" t="s">
        <v>59</v>
      </c>
      <c r="E906" s="40" t="s">
        <v>5</v>
      </c>
    </row>
    <row r="907" spans="1:5" ht="140.25">
      <c r="A907" t="s">
        <v>60</v>
      </c>
      <c r="E907" s="39" t="s">
        <v>499</v>
      </c>
    </row>
    <row r="908" spans="1:16" ht="12.75">
      <c r="A908" t="s">
        <v>52</v>
      </c>
      <c s="34" t="s">
        <v>147</v>
      </c>
      <c s="34" t="s">
        <v>845</v>
      </c>
      <c s="35" t="s">
        <v>5</v>
      </c>
      <c s="6" t="s">
        <v>846</v>
      </c>
      <c s="36" t="s">
        <v>85</v>
      </c>
      <c s="37">
        <v>3</v>
      </c>
      <c s="36">
        <v>0</v>
      </c>
      <c s="36">
        <f>ROUND(G908*H908,6)</f>
      </c>
      <c r="L908" s="38">
        <v>0</v>
      </c>
      <c s="32">
        <f>ROUND(ROUND(L908,2)*ROUND(G908,3),2)</f>
      </c>
      <c s="36" t="s">
        <v>350</v>
      </c>
      <c>
        <f>(M908*21)/100</f>
      </c>
      <c t="s">
        <v>27</v>
      </c>
    </row>
    <row r="909" spans="1:5" ht="12.75">
      <c r="A909" s="35" t="s">
        <v>58</v>
      </c>
      <c r="E909" s="39" t="s">
        <v>5</v>
      </c>
    </row>
    <row r="910" spans="1:5" ht="12.75">
      <c r="A910" s="35" t="s">
        <v>59</v>
      </c>
      <c r="E910" s="40" t="s">
        <v>5</v>
      </c>
    </row>
    <row r="911" spans="1:5" ht="191.25">
      <c r="A911" t="s">
        <v>60</v>
      </c>
      <c r="E911" s="39" t="s">
        <v>542</v>
      </c>
    </row>
    <row r="912" spans="1:16" ht="25.5">
      <c r="A912" t="s">
        <v>52</v>
      </c>
      <c s="34" t="s">
        <v>151</v>
      </c>
      <c s="34" t="s">
        <v>847</v>
      </c>
      <c s="35" t="s">
        <v>5</v>
      </c>
      <c s="6" t="s">
        <v>848</v>
      </c>
      <c s="36" t="s">
        <v>85</v>
      </c>
      <c s="37">
        <v>1</v>
      </c>
      <c s="36">
        <v>0</v>
      </c>
      <c s="36">
        <f>ROUND(G912*H912,6)</f>
      </c>
      <c r="L912" s="38">
        <v>0</v>
      </c>
      <c s="32">
        <f>ROUND(ROUND(L912,2)*ROUND(G912,3),2)</f>
      </c>
      <c s="36" t="s">
        <v>350</v>
      </c>
      <c>
        <f>(M912*21)/100</f>
      </c>
      <c t="s">
        <v>27</v>
      </c>
    </row>
    <row r="913" spans="1:5" ht="12.75">
      <c r="A913" s="35" t="s">
        <v>58</v>
      </c>
      <c r="E913" s="39" t="s">
        <v>5</v>
      </c>
    </row>
    <row r="914" spans="1:5" ht="12.75">
      <c r="A914" s="35" t="s">
        <v>59</v>
      </c>
      <c r="E914" s="40" t="s">
        <v>5</v>
      </c>
    </row>
    <row r="915" spans="1:5" ht="191.25">
      <c r="A915" t="s">
        <v>60</v>
      </c>
      <c r="E915" s="39" t="s">
        <v>542</v>
      </c>
    </row>
    <row r="916" spans="1:16" ht="12.75">
      <c r="A916" t="s">
        <v>52</v>
      </c>
      <c s="34" t="s">
        <v>155</v>
      </c>
      <c s="34" t="s">
        <v>849</v>
      </c>
      <c s="35" t="s">
        <v>5</v>
      </c>
      <c s="6" t="s">
        <v>850</v>
      </c>
      <c s="36" t="s">
        <v>85</v>
      </c>
      <c s="37">
        <v>1</v>
      </c>
      <c s="36">
        <v>0</v>
      </c>
      <c s="36">
        <f>ROUND(G916*H916,6)</f>
      </c>
      <c r="L916" s="38">
        <v>0</v>
      </c>
      <c s="32">
        <f>ROUND(ROUND(L916,2)*ROUND(G916,3),2)</f>
      </c>
      <c s="36" t="s">
        <v>350</v>
      </c>
      <c>
        <f>(M916*21)/100</f>
      </c>
      <c t="s">
        <v>27</v>
      </c>
    </row>
    <row r="917" spans="1:5" ht="12.75">
      <c r="A917" s="35" t="s">
        <v>58</v>
      </c>
      <c r="E917" s="39" t="s">
        <v>5</v>
      </c>
    </row>
    <row r="918" spans="1:5" ht="12.75">
      <c r="A918" s="35" t="s">
        <v>59</v>
      </c>
      <c r="E918" s="40" t="s">
        <v>5</v>
      </c>
    </row>
    <row r="919" spans="1:5" ht="140.25">
      <c r="A919" t="s">
        <v>60</v>
      </c>
      <c r="E919" s="39" t="s">
        <v>499</v>
      </c>
    </row>
    <row r="920" spans="1:16" ht="25.5">
      <c r="A920" t="s">
        <v>52</v>
      </c>
      <c s="34" t="s">
        <v>77</v>
      </c>
      <c s="34" t="s">
        <v>851</v>
      </c>
      <c s="35" t="s">
        <v>5</v>
      </c>
      <c s="6" t="s">
        <v>852</v>
      </c>
      <c s="36" t="s">
        <v>85</v>
      </c>
      <c s="37">
        <v>1</v>
      </c>
      <c s="36">
        <v>0</v>
      </c>
      <c s="36">
        <f>ROUND(G920*H920,6)</f>
      </c>
      <c r="L920" s="38">
        <v>0</v>
      </c>
      <c s="32">
        <f>ROUND(ROUND(L920,2)*ROUND(G920,3),2)</f>
      </c>
      <c s="36" t="s">
        <v>350</v>
      </c>
      <c>
        <f>(M920*21)/100</f>
      </c>
      <c t="s">
        <v>27</v>
      </c>
    </row>
    <row r="921" spans="1:5" ht="12.75">
      <c r="A921" s="35" t="s">
        <v>58</v>
      </c>
      <c r="E921" s="39" t="s">
        <v>5</v>
      </c>
    </row>
    <row r="922" spans="1:5" ht="12.75">
      <c r="A922" s="35" t="s">
        <v>59</v>
      </c>
      <c r="E922" s="40" t="s">
        <v>5</v>
      </c>
    </row>
    <row r="923" spans="1:5" ht="191.25">
      <c r="A923" t="s">
        <v>60</v>
      </c>
      <c r="E923" s="39" t="s">
        <v>542</v>
      </c>
    </row>
    <row r="924" spans="1:16" ht="25.5">
      <c r="A924" t="s">
        <v>52</v>
      </c>
      <c s="34" t="s">
        <v>82</v>
      </c>
      <c s="34" t="s">
        <v>853</v>
      </c>
      <c s="35" t="s">
        <v>5</v>
      </c>
      <c s="6" t="s">
        <v>854</v>
      </c>
      <c s="36" t="s">
        <v>85</v>
      </c>
      <c s="37">
        <v>3</v>
      </c>
      <c s="36">
        <v>0</v>
      </c>
      <c s="36">
        <f>ROUND(G924*H924,6)</f>
      </c>
      <c r="L924" s="38">
        <v>0</v>
      </c>
      <c s="32">
        <f>ROUND(ROUND(L924,2)*ROUND(G924,3),2)</f>
      </c>
      <c s="36" t="s">
        <v>350</v>
      </c>
      <c>
        <f>(M924*21)/100</f>
      </c>
      <c t="s">
        <v>27</v>
      </c>
    </row>
    <row r="925" spans="1:5" ht="12.75">
      <c r="A925" s="35" t="s">
        <v>58</v>
      </c>
      <c r="E925" s="39" t="s">
        <v>5</v>
      </c>
    </row>
    <row r="926" spans="1:5" ht="12.75">
      <c r="A926" s="35" t="s">
        <v>59</v>
      </c>
      <c r="E926" s="40" t="s">
        <v>5</v>
      </c>
    </row>
    <row r="927" spans="1:5" ht="191.25">
      <c r="A927" t="s">
        <v>60</v>
      </c>
      <c r="E927" s="39" t="s">
        <v>542</v>
      </c>
    </row>
    <row r="928" spans="1:16" ht="12.75">
      <c r="A928" t="s">
        <v>52</v>
      </c>
      <c s="34" t="s">
        <v>87</v>
      </c>
      <c s="34" t="s">
        <v>855</v>
      </c>
      <c s="35" t="s">
        <v>5</v>
      </c>
      <c s="6" t="s">
        <v>856</v>
      </c>
      <c s="36" t="s">
        <v>85</v>
      </c>
      <c s="37">
        <v>3</v>
      </c>
      <c s="36">
        <v>0</v>
      </c>
      <c s="36">
        <f>ROUND(G928*H928,6)</f>
      </c>
      <c r="L928" s="38">
        <v>0</v>
      </c>
      <c s="32">
        <f>ROUND(ROUND(L928,2)*ROUND(G928,3),2)</f>
      </c>
      <c s="36" t="s">
        <v>350</v>
      </c>
      <c>
        <f>(M928*21)/100</f>
      </c>
      <c t="s">
        <v>27</v>
      </c>
    </row>
    <row r="929" spans="1:5" ht="12.75">
      <c r="A929" s="35" t="s">
        <v>58</v>
      </c>
      <c r="E929" s="39" t="s">
        <v>5</v>
      </c>
    </row>
    <row r="930" spans="1:5" ht="12.75">
      <c r="A930" s="35" t="s">
        <v>59</v>
      </c>
      <c r="E930" s="40" t="s">
        <v>5</v>
      </c>
    </row>
    <row r="931" spans="1:5" ht="140.25">
      <c r="A931" t="s">
        <v>60</v>
      </c>
      <c r="E931" s="39" t="s">
        <v>499</v>
      </c>
    </row>
    <row r="932" spans="1:16" ht="25.5">
      <c r="A932" t="s">
        <v>52</v>
      </c>
      <c s="34" t="s">
        <v>91</v>
      </c>
      <c s="34" t="s">
        <v>857</v>
      </c>
      <c s="35" t="s">
        <v>5</v>
      </c>
      <c s="6" t="s">
        <v>858</v>
      </c>
      <c s="36" t="s">
        <v>85</v>
      </c>
      <c s="37">
        <v>1</v>
      </c>
      <c s="36">
        <v>0</v>
      </c>
      <c s="36">
        <f>ROUND(G932*H932,6)</f>
      </c>
      <c r="L932" s="38">
        <v>0</v>
      </c>
      <c s="32">
        <f>ROUND(ROUND(L932,2)*ROUND(G932,3),2)</f>
      </c>
      <c s="36" t="s">
        <v>350</v>
      </c>
      <c>
        <f>(M932*21)/100</f>
      </c>
      <c t="s">
        <v>27</v>
      </c>
    </row>
    <row r="933" spans="1:5" ht="12.75">
      <c r="A933" s="35" t="s">
        <v>58</v>
      </c>
      <c r="E933" s="39" t="s">
        <v>5</v>
      </c>
    </row>
    <row r="934" spans="1:5" ht="12.75">
      <c r="A934" s="35" t="s">
        <v>59</v>
      </c>
      <c r="E934" s="40" t="s">
        <v>5</v>
      </c>
    </row>
    <row r="935" spans="1:5" ht="102">
      <c r="A935" t="s">
        <v>60</v>
      </c>
      <c r="E935" s="39" t="s">
        <v>859</v>
      </c>
    </row>
    <row r="936" spans="1:16" ht="25.5">
      <c r="A936" t="s">
        <v>52</v>
      </c>
      <c s="34" t="s">
        <v>96</v>
      </c>
      <c s="34" t="s">
        <v>860</v>
      </c>
      <c s="35" t="s">
        <v>5</v>
      </c>
      <c s="6" t="s">
        <v>861</v>
      </c>
      <c s="36" t="s">
        <v>85</v>
      </c>
      <c s="37">
        <v>1</v>
      </c>
      <c s="36">
        <v>0</v>
      </c>
      <c s="36">
        <f>ROUND(G936*H936,6)</f>
      </c>
      <c r="L936" s="38">
        <v>0</v>
      </c>
      <c s="32">
        <f>ROUND(ROUND(L936,2)*ROUND(G936,3),2)</f>
      </c>
      <c s="36" t="s">
        <v>350</v>
      </c>
      <c>
        <f>(M936*21)/100</f>
      </c>
      <c t="s">
        <v>27</v>
      </c>
    </row>
    <row r="937" spans="1:5" ht="12.75">
      <c r="A937" s="35" t="s">
        <v>58</v>
      </c>
      <c r="E937" s="39" t="s">
        <v>5</v>
      </c>
    </row>
    <row r="938" spans="1:5" ht="12.75">
      <c r="A938" s="35" t="s">
        <v>59</v>
      </c>
      <c r="E938" s="40" t="s">
        <v>5</v>
      </c>
    </row>
    <row r="939" spans="1:5" ht="114.75">
      <c r="A939" t="s">
        <v>60</v>
      </c>
      <c r="E939" s="39" t="s">
        <v>496</v>
      </c>
    </row>
    <row r="940" spans="1:16" ht="12.75">
      <c r="A940" t="s">
        <v>52</v>
      </c>
      <c s="34" t="s">
        <v>181</v>
      </c>
      <c s="34" t="s">
        <v>862</v>
      </c>
      <c s="35" t="s">
        <v>5</v>
      </c>
      <c s="6" t="s">
        <v>863</v>
      </c>
      <c s="36" t="s">
        <v>85</v>
      </c>
      <c s="37">
        <v>1</v>
      </c>
      <c s="36">
        <v>0</v>
      </c>
      <c s="36">
        <f>ROUND(G940*H940,6)</f>
      </c>
      <c r="L940" s="38">
        <v>0</v>
      </c>
      <c s="32">
        <f>ROUND(ROUND(L940,2)*ROUND(G940,3),2)</f>
      </c>
      <c s="36" t="s">
        <v>350</v>
      </c>
      <c>
        <f>(M940*21)/100</f>
      </c>
      <c t="s">
        <v>27</v>
      </c>
    </row>
    <row r="941" spans="1:5" ht="12.75">
      <c r="A941" s="35" t="s">
        <v>58</v>
      </c>
      <c r="E941" s="39" t="s">
        <v>5</v>
      </c>
    </row>
    <row r="942" spans="1:5" ht="12.75">
      <c r="A942" s="35" t="s">
        <v>59</v>
      </c>
      <c r="E942" s="40" t="s">
        <v>5</v>
      </c>
    </row>
    <row r="943" spans="1:5" ht="114.75">
      <c r="A943" t="s">
        <v>60</v>
      </c>
      <c r="E943" s="39" t="s">
        <v>496</v>
      </c>
    </row>
    <row r="944" spans="1:16" ht="12.75">
      <c r="A944" t="s">
        <v>52</v>
      </c>
      <c s="34" t="s">
        <v>159</v>
      </c>
      <c s="34" t="s">
        <v>864</v>
      </c>
      <c s="35" t="s">
        <v>5</v>
      </c>
      <c s="6" t="s">
        <v>865</v>
      </c>
      <c s="36" t="s">
        <v>85</v>
      </c>
      <c s="37">
        <v>1</v>
      </c>
      <c s="36">
        <v>0</v>
      </c>
      <c s="36">
        <f>ROUND(G944*H944,6)</f>
      </c>
      <c r="L944" s="38">
        <v>0</v>
      </c>
      <c s="32">
        <f>ROUND(ROUND(L944,2)*ROUND(G944,3),2)</f>
      </c>
      <c s="36" t="s">
        <v>350</v>
      </c>
      <c>
        <f>(M944*21)/100</f>
      </c>
      <c t="s">
        <v>27</v>
      </c>
    </row>
    <row r="945" spans="1:5" ht="12.75">
      <c r="A945" s="35" t="s">
        <v>58</v>
      </c>
      <c r="E945" s="39" t="s">
        <v>5</v>
      </c>
    </row>
    <row r="946" spans="1:5" ht="12.75">
      <c r="A946" s="35" t="s">
        <v>59</v>
      </c>
      <c r="E946" s="40" t="s">
        <v>5</v>
      </c>
    </row>
    <row r="947" spans="1:5" ht="76.5">
      <c r="A947" t="s">
        <v>60</v>
      </c>
      <c r="E947" s="39" t="s">
        <v>866</v>
      </c>
    </row>
    <row r="948" spans="1:13" ht="12.75">
      <c r="A948" t="s">
        <v>49</v>
      </c>
      <c r="C948" s="31" t="s">
        <v>367</v>
      </c>
      <c r="E948" s="33" t="s">
        <v>584</v>
      </c>
      <c r="J948" s="32">
        <f>0</f>
      </c>
      <c s="32">
        <f>0</f>
      </c>
      <c s="32">
        <f>0+L949+L953+L957+L961+L965+L969+L973</f>
      </c>
      <c s="32">
        <f>0+M949+M953+M957+M961+M965+M969+M973</f>
      </c>
    </row>
    <row r="949" spans="1:16" ht="25.5">
      <c r="A949" t="s">
        <v>52</v>
      </c>
      <c s="34" t="s">
        <v>186</v>
      </c>
      <c s="34" t="s">
        <v>585</v>
      </c>
      <c s="35" t="s">
        <v>371</v>
      </c>
      <c s="6" t="s">
        <v>586</v>
      </c>
      <c s="36" t="s">
        <v>373</v>
      </c>
      <c s="37">
        <v>2</v>
      </c>
      <c s="36">
        <v>0</v>
      </c>
      <c s="36">
        <f>ROUND(G949*H949,6)</f>
      </c>
      <c r="L949" s="38">
        <v>0</v>
      </c>
      <c s="32">
        <f>ROUND(ROUND(L949,2)*ROUND(G949,3),2)</f>
      </c>
      <c s="36" t="s">
        <v>350</v>
      </c>
      <c>
        <f>(M949*21)/100</f>
      </c>
      <c t="s">
        <v>27</v>
      </c>
    </row>
    <row r="950" spans="1:5" ht="12.75">
      <c r="A950" s="35" t="s">
        <v>58</v>
      </c>
      <c r="E950" s="39" t="s">
        <v>374</v>
      </c>
    </row>
    <row r="951" spans="1:5" ht="12.75">
      <c r="A951" s="35" t="s">
        <v>59</v>
      </c>
      <c r="E951" s="40" t="s">
        <v>5</v>
      </c>
    </row>
    <row r="952" spans="1:5" ht="165.75">
      <c r="A952" t="s">
        <v>60</v>
      </c>
      <c r="E952" s="39" t="s">
        <v>517</v>
      </c>
    </row>
    <row r="953" spans="1:16" ht="25.5">
      <c r="A953" t="s">
        <v>52</v>
      </c>
      <c s="34" t="s">
        <v>189</v>
      </c>
      <c s="34" t="s">
        <v>587</v>
      </c>
      <c s="35" t="s">
        <v>371</v>
      </c>
      <c s="6" t="s">
        <v>588</v>
      </c>
      <c s="36" t="s">
        <v>373</v>
      </c>
      <c s="37">
        <v>0.5</v>
      </c>
      <c s="36">
        <v>0</v>
      </c>
      <c s="36">
        <f>ROUND(G953*H953,6)</f>
      </c>
      <c r="L953" s="38">
        <v>0</v>
      </c>
      <c s="32">
        <f>ROUND(ROUND(L953,2)*ROUND(G953,3),2)</f>
      </c>
      <c s="36" t="s">
        <v>350</v>
      </c>
      <c>
        <f>(M953*21)/100</f>
      </c>
      <c t="s">
        <v>27</v>
      </c>
    </row>
    <row r="954" spans="1:5" ht="12.75">
      <c r="A954" s="35" t="s">
        <v>58</v>
      </c>
      <c r="E954" s="39" t="s">
        <v>374</v>
      </c>
    </row>
    <row r="955" spans="1:5" ht="12.75">
      <c r="A955" s="35" t="s">
        <v>59</v>
      </c>
      <c r="E955" s="40" t="s">
        <v>5</v>
      </c>
    </row>
    <row r="956" spans="1:5" ht="165.75">
      <c r="A956" t="s">
        <v>60</v>
      </c>
      <c r="E956" s="39" t="s">
        <v>517</v>
      </c>
    </row>
    <row r="957" spans="1:16" ht="38.25">
      <c r="A957" t="s">
        <v>52</v>
      </c>
      <c s="34" t="s">
        <v>193</v>
      </c>
      <c s="34" t="s">
        <v>518</v>
      </c>
      <c s="35" t="s">
        <v>371</v>
      </c>
      <c s="6" t="s">
        <v>519</v>
      </c>
      <c s="36" t="s">
        <v>373</v>
      </c>
      <c s="37">
        <v>0.1</v>
      </c>
      <c s="36">
        <v>0</v>
      </c>
      <c s="36">
        <f>ROUND(G957*H957,6)</f>
      </c>
      <c r="L957" s="38">
        <v>0</v>
      </c>
      <c s="32">
        <f>ROUND(ROUND(L957,2)*ROUND(G957,3),2)</f>
      </c>
      <c s="36" t="s">
        <v>350</v>
      </c>
      <c>
        <f>(M957*21)/100</f>
      </c>
      <c t="s">
        <v>27</v>
      </c>
    </row>
    <row r="958" spans="1:5" ht="25.5">
      <c r="A958" s="35" t="s">
        <v>58</v>
      </c>
      <c r="E958" s="39" t="s">
        <v>520</v>
      </c>
    </row>
    <row r="959" spans="1:5" ht="12.75">
      <c r="A959" s="35" t="s">
        <v>59</v>
      </c>
      <c r="E959" s="40" t="s">
        <v>5</v>
      </c>
    </row>
    <row r="960" spans="1:5" ht="165.75">
      <c r="A960" t="s">
        <v>60</v>
      </c>
      <c r="E960" s="39" t="s">
        <v>517</v>
      </c>
    </row>
    <row r="961" spans="1:16" ht="25.5">
      <c r="A961" t="s">
        <v>52</v>
      </c>
      <c s="34" t="s">
        <v>196</v>
      </c>
      <c s="34" t="s">
        <v>589</v>
      </c>
      <c s="35" t="s">
        <v>371</v>
      </c>
      <c s="6" t="s">
        <v>590</v>
      </c>
      <c s="36" t="s">
        <v>373</v>
      </c>
      <c s="37">
        <v>0.05</v>
      </c>
      <c s="36">
        <v>0</v>
      </c>
      <c s="36">
        <f>ROUND(G961*H961,6)</f>
      </c>
      <c r="L961" s="38">
        <v>0</v>
      </c>
      <c s="32">
        <f>ROUND(ROUND(L961,2)*ROUND(G961,3),2)</f>
      </c>
      <c s="36" t="s">
        <v>350</v>
      </c>
      <c>
        <f>(M961*21)/100</f>
      </c>
      <c t="s">
        <v>27</v>
      </c>
    </row>
    <row r="962" spans="1:5" ht="25.5">
      <c r="A962" s="35" t="s">
        <v>58</v>
      </c>
      <c r="E962" s="39" t="s">
        <v>591</v>
      </c>
    </row>
    <row r="963" spans="1:5" ht="12.75">
      <c r="A963" s="35" t="s">
        <v>59</v>
      </c>
      <c r="E963" s="40" t="s">
        <v>5</v>
      </c>
    </row>
    <row r="964" spans="1:5" ht="165.75">
      <c r="A964" t="s">
        <v>60</v>
      </c>
      <c r="E964" s="39" t="s">
        <v>517</v>
      </c>
    </row>
    <row r="965" spans="1:16" ht="25.5">
      <c r="A965" t="s">
        <v>52</v>
      </c>
      <c s="34" t="s">
        <v>200</v>
      </c>
      <c s="34" t="s">
        <v>386</v>
      </c>
      <c s="35" t="s">
        <v>371</v>
      </c>
      <c s="6" t="s">
        <v>387</v>
      </c>
      <c s="36" t="s">
        <v>373</v>
      </c>
      <c s="37">
        <v>0.05</v>
      </c>
      <c s="36">
        <v>0</v>
      </c>
      <c s="36">
        <f>ROUND(G965*H965,6)</f>
      </c>
      <c r="L965" s="38">
        <v>0</v>
      </c>
      <c s="32">
        <f>ROUND(ROUND(L965,2)*ROUND(G965,3),2)</f>
      </c>
      <c s="36" t="s">
        <v>350</v>
      </c>
      <c>
        <f>(M965*21)/100</f>
      </c>
      <c t="s">
        <v>27</v>
      </c>
    </row>
    <row r="966" spans="1:5" ht="12.75">
      <c r="A966" s="35" t="s">
        <v>58</v>
      </c>
      <c r="E966" s="39" t="s">
        <v>374</v>
      </c>
    </row>
    <row r="967" spans="1:5" ht="12.75">
      <c r="A967" s="35" t="s">
        <v>59</v>
      </c>
      <c r="E967" s="40" t="s">
        <v>5</v>
      </c>
    </row>
    <row r="968" spans="1:5" ht="165.75">
      <c r="A968" t="s">
        <v>60</v>
      </c>
      <c r="E968" s="39" t="s">
        <v>517</v>
      </c>
    </row>
    <row r="969" spans="1:16" ht="25.5">
      <c r="A969" t="s">
        <v>52</v>
      </c>
      <c s="34" t="s">
        <v>203</v>
      </c>
      <c s="34" t="s">
        <v>389</v>
      </c>
      <c s="35" t="s">
        <v>371</v>
      </c>
      <c s="6" t="s">
        <v>390</v>
      </c>
      <c s="36" t="s">
        <v>373</v>
      </c>
      <c s="37">
        <v>0.05</v>
      </c>
      <c s="36">
        <v>0</v>
      </c>
      <c s="36">
        <f>ROUND(G969*H969,6)</f>
      </c>
      <c r="L969" s="38">
        <v>0</v>
      </c>
      <c s="32">
        <f>ROUND(ROUND(L969,2)*ROUND(G969,3),2)</f>
      </c>
      <c s="36" t="s">
        <v>350</v>
      </c>
      <c>
        <f>(M969*21)/100</f>
      </c>
      <c t="s">
        <v>27</v>
      </c>
    </row>
    <row r="970" spans="1:5" ht="12.75">
      <c r="A970" s="35" t="s">
        <v>58</v>
      </c>
      <c r="E970" s="39" t="s">
        <v>374</v>
      </c>
    </row>
    <row r="971" spans="1:5" ht="12.75">
      <c r="A971" s="35" t="s">
        <v>59</v>
      </c>
      <c r="E971" s="40" t="s">
        <v>5</v>
      </c>
    </row>
    <row r="972" spans="1:5" ht="165.75">
      <c r="A972" t="s">
        <v>60</v>
      </c>
      <c r="E972" s="39" t="s">
        <v>517</v>
      </c>
    </row>
    <row r="973" spans="1:16" ht="25.5">
      <c r="A973" t="s">
        <v>52</v>
      </c>
      <c s="34" t="s">
        <v>207</v>
      </c>
      <c s="34" t="s">
        <v>392</v>
      </c>
      <c s="35" t="s">
        <v>371</v>
      </c>
      <c s="6" t="s">
        <v>393</v>
      </c>
      <c s="36" t="s">
        <v>373</v>
      </c>
      <c s="37">
        <v>0.05</v>
      </c>
      <c s="36">
        <v>0</v>
      </c>
      <c s="36">
        <f>ROUND(G973*H973,6)</f>
      </c>
      <c r="L973" s="38">
        <v>0</v>
      </c>
      <c s="32">
        <f>ROUND(ROUND(L973,2)*ROUND(G973,3),2)</f>
      </c>
      <c s="36" t="s">
        <v>350</v>
      </c>
      <c>
        <f>(M973*21)/100</f>
      </c>
      <c t="s">
        <v>27</v>
      </c>
    </row>
    <row r="974" spans="1:5" ht="12.75">
      <c r="A974" s="35" t="s">
        <v>58</v>
      </c>
      <c r="E974" s="39" t="s">
        <v>374</v>
      </c>
    </row>
    <row r="975" spans="1:5" ht="12.75">
      <c r="A975" s="35" t="s">
        <v>59</v>
      </c>
      <c r="E975" s="40" t="s">
        <v>5</v>
      </c>
    </row>
    <row r="976" spans="1:5" ht="165.75">
      <c r="A976" t="s">
        <v>60</v>
      </c>
      <c r="E976" s="39" t="s">
        <v>517</v>
      </c>
    </row>
    <row r="977" spans="1:13" ht="12.75">
      <c r="A977" t="s">
        <v>46</v>
      </c>
      <c r="C977" s="31" t="s">
        <v>867</v>
      </c>
      <c r="E977" s="33" t="s">
        <v>868</v>
      </c>
      <c r="J977" s="32">
        <f>0+J978+J979+J1096</f>
      </c>
      <c s="32">
        <f>0+K978+K979+K1096</f>
      </c>
      <c s="32">
        <f>0+L978+L979+L1096</f>
      </c>
      <c s="32">
        <f>0+M978+M979+M1096</f>
      </c>
    </row>
    <row r="978" spans="1:13" ht="12.75">
      <c r="A978" t="s">
        <v>49</v>
      </c>
      <c r="C978" s="31" t="s">
        <v>594</v>
      </c>
      <c r="E978" s="33" t="s">
        <v>595</v>
      </c>
      <c r="J978" s="32">
        <f>0</f>
      </c>
      <c s="32">
        <f>0</f>
      </c>
      <c s="32">
        <f>0</f>
      </c>
      <c s="32">
        <f>0</f>
      </c>
    </row>
    <row r="979" spans="1:13" ht="12.75">
      <c r="A979" t="s">
        <v>49</v>
      </c>
      <c r="C979" s="31" t="s">
        <v>75</v>
      </c>
      <c r="E979" s="33" t="s">
        <v>76</v>
      </c>
      <c r="J979" s="32">
        <f>0</f>
      </c>
      <c s="32">
        <f>0</f>
      </c>
      <c s="32">
        <f>0+L980+L984+L988+L992+L996+L1000+L1004+L1008+L1012+L1016+L1020+L1024+L1028+L1032+L1036+L1040+L1044+L1048+L1052+L1056+L1060+L1064+L1068+L1072+L1076+L1080+L1084+L1088+L1092</f>
      </c>
      <c s="32">
        <f>0+M980+M984+M988+M992+M996+M1000+M1004+M1008+M1012+M1016+M1020+M1024+M1028+M1032+M1036+M1040+M1044+M1048+M1052+M1056+M1060+M1064+M1068+M1072+M1076+M1080+M1084+M1088+M1092</f>
      </c>
    </row>
    <row r="980" spans="1:16" ht="12.75">
      <c r="A980" t="s">
        <v>52</v>
      </c>
      <c s="34" t="s">
        <v>53</v>
      </c>
      <c s="34" t="s">
        <v>97</v>
      </c>
      <c s="35" t="s">
        <v>5</v>
      </c>
      <c s="6" t="s">
        <v>98</v>
      </c>
      <c s="36" t="s">
        <v>80</v>
      </c>
      <c s="37">
        <v>10</v>
      </c>
      <c s="36">
        <v>0</v>
      </c>
      <c s="36">
        <f>ROUND(G980*H980,6)</f>
      </c>
      <c r="L980" s="38">
        <v>0</v>
      </c>
      <c s="32">
        <f>ROUND(ROUND(L980,2)*ROUND(G980,3),2)</f>
      </c>
      <c s="36" t="s">
        <v>350</v>
      </c>
      <c>
        <f>(M980*21)/100</f>
      </c>
      <c t="s">
        <v>27</v>
      </c>
    </row>
    <row r="981" spans="1:5" ht="12.75">
      <c r="A981" s="35" t="s">
        <v>58</v>
      </c>
      <c r="E981" s="39" t="s">
        <v>5</v>
      </c>
    </row>
    <row r="982" spans="1:5" ht="12.75">
      <c r="A982" s="35" t="s">
        <v>59</v>
      </c>
      <c r="E982" s="40" t="s">
        <v>5</v>
      </c>
    </row>
    <row r="983" spans="1:5" ht="89.25">
      <c r="A983" t="s">
        <v>60</v>
      </c>
      <c r="E983" s="39" t="s">
        <v>826</v>
      </c>
    </row>
    <row r="984" spans="1:16" ht="12.75">
      <c r="A984" t="s">
        <v>52</v>
      </c>
      <c s="34" t="s">
        <v>27</v>
      </c>
      <c s="34" t="s">
        <v>621</v>
      </c>
      <c s="35" t="s">
        <v>5</v>
      </c>
      <c s="6" t="s">
        <v>622</v>
      </c>
      <c s="36" t="s">
        <v>85</v>
      </c>
      <c s="37">
        <v>2</v>
      </c>
      <c s="36">
        <v>0</v>
      </c>
      <c s="36">
        <f>ROUND(G984*H984,6)</f>
      </c>
      <c r="L984" s="38">
        <v>0</v>
      </c>
      <c s="32">
        <f>ROUND(ROUND(L984,2)*ROUND(G984,3),2)</f>
      </c>
      <c s="36" t="s">
        <v>350</v>
      </c>
      <c>
        <f>(M984*21)/100</f>
      </c>
      <c t="s">
        <v>27</v>
      </c>
    </row>
    <row r="985" spans="1:5" ht="12.75">
      <c r="A985" s="35" t="s">
        <v>58</v>
      </c>
      <c r="E985" s="39" t="s">
        <v>5</v>
      </c>
    </row>
    <row r="986" spans="1:5" ht="12.75">
      <c r="A986" s="35" t="s">
        <v>59</v>
      </c>
      <c r="E986" s="40" t="s">
        <v>5</v>
      </c>
    </row>
    <row r="987" spans="1:5" ht="114.75">
      <c r="A987" t="s">
        <v>60</v>
      </c>
      <c r="E987" s="39" t="s">
        <v>496</v>
      </c>
    </row>
    <row r="988" spans="1:16" ht="12.75">
      <c r="A988" t="s">
        <v>52</v>
      </c>
      <c s="34" t="s">
        <v>26</v>
      </c>
      <c s="34" t="s">
        <v>624</v>
      </c>
      <c s="35" t="s">
        <v>5</v>
      </c>
      <c s="6" t="s">
        <v>625</v>
      </c>
      <c s="36" t="s">
        <v>85</v>
      </c>
      <c s="37">
        <v>4</v>
      </c>
      <c s="36">
        <v>0</v>
      </c>
      <c s="36">
        <f>ROUND(G988*H988,6)</f>
      </c>
      <c r="L988" s="38">
        <v>0</v>
      </c>
      <c s="32">
        <f>ROUND(ROUND(L988,2)*ROUND(G988,3),2)</f>
      </c>
      <c s="36" t="s">
        <v>350</v>
      </c>
      <c>
        <f>(M988*21)/100</f>
      </c>
      <c t="s">
        <v>27</v>
      </c>
    </row>
    <row r="989" spans="1:5" ht="12.75">
      <c r="A989" s="35" t="s">
        <v>58</v>
      </c>
      <c r="E989" s="39" t="s">
        <v>5</v>
      </c>
    </row>
    <row r="990" spans="1:5" ht="12.75">
      <c r="A990" s="35" t="s">
        <v>59</v>
      </c>
      <c r="E990" s="40" t="s">
        <v>5</v>
      </c>
    </row>
    <row r="991" spans="1:5" ht="140.25">
      <c r="A991" t="s">
        <v>60</v>
      </c>
      <c r="E991" s="39" t="s">
        <v>499</v>
      </c>
    </row>
    <row r="992" spans="1:16" ht="12.75">
      <c r="A992" t="s">
        <v>52</v>
      </c>
      <c s="34" t="s">
        <v>70</v>
      </c>
      <c s="34" t="s">
        <v>869</v>
      </c>
      <c s="35" t="s">
        <v>5</v>
      </c>
      <c s="6" t="s">
        <v>870</v>
      </c>
      <c s="36" t="s">
        <v>85</v>
      </c>
      <c s="37">
        <v>4</v>
      </c>
      <c s="36">
        <v>0</v>
      </c>
      <c s="36">
        <f>ROUND(G992*H992,6)</f>
      </c>
      <c r="L992" s="38">
        <v>0</v>
      </c>
      <c s="32">
        <f>ROUND(ROUND(L992,2)*ROUND(G992,3),2)</f>
      </c>
      <c s="36" t="s">
        <v>350</v>
      </c>
      <c>
        <f>(M992*21)/100</f>
      </c>
      <c t="s">
        <v>27</v>
      </c>
    </row>
    <row r="993" spans="1:5" ht="12.75">
      <c r="A993" s="35" t="s">
        <v>58</v>
      </c>
      <c r="E993" s="39" t="s">
        <v>5</v>
      </c>
    </row>
    <row r="994" spans="1:5" ht="12.75">
      <c r="A994" s="35" t="s">
        <v>59</v>
      </c>
      <c r="E994" s="40" t="s">
        <v>5</v>
      </c>
    </row>
    <row r="995" spans="1:5" ht="165.75">
      <c r="A995" t="s">
        <v>60</v>
      </c>
      <c r="E995" s="39" t="s">
        <v>548</v>
      </c>
    </row>
    <row r="996" spans="1:16" ht="12.75">
      <c r="A996" t="s">
        <v>52</v>
      </c>
      <c s="34" t="s">
        <v>110</v>
      </c>
      <c s="34" t="s">
        <v>871</v>
      </c>
      <c s="35" t="s">
        <v>5</v>
      </c>
      <c s="6" t="s">
        <v>872</v>
      </c>
      <c s="36" t="s">
        <v>85</v>
      </c>
      <c s="37">
        <v>2</v>
      </c>
      <c s="36">
        <v>0</v>
      </c>
      <c s="36">
        <f>ROUND(G996*H996,6)</f>
      </c>
      <c r="L996" s="38">
        <v>0</v>
      </c>
      <c s="32">
        <f>ROUND(ROUND(L996,2)*ROUND(G996,3),2)</f>
      </c>
      <c s="36" t="s">
        <v>350</v>
      </c>
      <c>
        <f>(M996*21)/100</f>
      </c>
      <c t="s">
        <v>27</v>
      </c>
    </row>
    <row r="997" spans="1:5" ht="12.75">
      <c r="A997" s="35" t="s">
        <v>58</v>
      </c>
      <c r="E997" s="39" t="s">
        <v>5</v>
      </c>
    </row>
    <row r="998" spans="1:5" ht="12.75">
      <c r="A998" s="35" t="s">
        <v>59</v>
      </c>
      <c r="E998" s="40" t="s">
        <v>5</v>
      </c>
    </row>
    <row r="999" spans="1:5" ht="178.5">
      <c r="A999" t="s">
        <v>60</v>
      </c>
      <c r="E999" s="39" t="s">
        <v>873</v>
      </c>
    </row>
    <row r="1000" spans="1:16" ht="12.75">
      <c r="A1000" t="s">
        <v>52</v>
      </c>
      <c s="34" t="s">
        <v>115</v>
      </c>
      <c s="34" t="s">
        <v>874</v>
      </c>
      <c s="35" t="s">
        <v>5</v>
      </c>
      <c s="6" t="s">
        <v>875</v>
      </c>
      <c s="36" t="s">
        <v>85</v>
      </c>
      <c s="37">
        <v>2</v>
      </c>
      <c s="36">
        <v>0</v>
      </c>
      <c s="36">
        <f>ROUND(G1000*H1000,6)</f>
      </c>
      <c r="L1000" s="38">
        <v>0</v>
      </c>
      <c s="32">
        <f>ROUND(ROUND(L1000,2)*ROUND(G1000,3),2)</f>
      </c>
      <c s="36" t="s">
        <v>350</v>
      </c>
      <c>
        <f>(M1000*21)/100</f>
      </c>
      <c t="s">
        <v>27</v>
      </c>
    </row>
    <row r="1001" spans="1:5" ht="12.75">
      <c r="A1001" s="35" t="s">
        <v>58</v>
      </c>
      <c r="E1001" s="39" t="s">
        <v>5</v>
      </c>
    </row>
    <row r="1002" spans="1:5" ht="12.75">
      <c r="A1002" s="35" t="s">
        <v>59</v>
      </c>
      <c r="E1002" s="40" t="s">
        <v>5</v>
      </c>
    </row>
    <row r="1003" spans="1:5" ht="127.5">
      <c r="A1003" t="s">
        <v>60</v>
      </c>
      <c r="E1003" s="39" t="s">
        <v>759</v>
      </c>
    </row>
    <row r="1004" spans="1:16" ht="12.75">
      <c r="A1004" t="s">
        <v>52</v>
      </c>
      <c s="34" t="s">
        <v>75</v>
      </c>
      <c s="34" t="s">
        <v>876</v>
      </c>
      <c s="35" t="s">
        <v>5</v>
      </c>
      <c s="6" t="s">
        <v>877</v>
      </c>
      <c s="36" t="s">
        <v>85</v>
      </c>
      <c s="37">
        <v>1</v>
      </c>
      <c s="36">
        <v>0</v>
      </c>
      <c s="36">
        <f>ROUND(G1004*H1004,6)</f>
      </c>
      <c r="L1004" s="38">
        <v>0</v>
      </c>
      <c s="32">
        <f>ROUND(ROUND(L1004,2)*ROUND(G1004,3),2)</f>
      </c>
      <c s="36" t="s">
        <v>350</v>
      </c>
      <c>
        <f>(M1004*21)/100</f>
      </c>
      <c t="s">
        <v>27</v>
      </c>
    </row>
    <row r="1005" spans="1:5" ht="12.75">
      <c r="A1005" s="35" t="s">
        <v>58</v>
      </c>
      <c r="E1005" s="39" t="s">
        <v>5</v>
      </c>
    </row>
    <row r="1006" spans="1:5" ht="12.75">
      <c r="A1006" s="35" t="s">
        <v>59</v>
      </c>
      <c r="E1006" s="40" t="s">
        <v>5</v>
      </c>
    </row>
    <row r="1007" spans="1:5" ht="153">
      <c r="A1007" t="s">
        <v>60</v>
      </c>
      <c r="E1007" s="39" t="s">
        <v>640</v>
      </c>
    </row>
    <row r="1008" spans="1:16" ht="12.75">
      <c r="A1008" t="s">
        <v>52</v>
      </c>
      <c s="34" t="s">
        <v>122</v>
      </c>
      <c s="34" t="s">
        <v>878</v>
      </c>
      <c s="35" t="s">
        <v>5</v>
      </c>
      <c s="6" t="s">
        <v>879</v>
      </c>
      <c s="36" t="s">
        <v>85</v>
      </c>
      <c s="37">
        <v>2</v>
      </c>
      <c s="36">
        <v>0</v>
      </c>
      <c s="36">
        <f>ROUND(G1008*H1008,6)</f>
      </c>
      <c r="L1008" s="38">
        <v>0</v>
      </c>
      <c s="32">
        <f>ROUND(ROUND(L1008,2)*ROUND(G1008,3),2)</f>
      </c>
      <c s="36" t="s">
        <v>350</v>
      </c>
      <c>
        <f>(M1008*21)/100</f>
      </c>
      <c t="s">
        <v>27</v>
      </c>
    </row>
    <row r="1009" spans="1:5" ht="12.75">
      <c r="A1009" s="35" t="s">
        <v>58</v>
      </c>
      <c r="E1009" s="39" t="s">
        <v>5</v>
      </c>
    </row>
    <row r="1010" spans="1:5" ht="12.75">
      <c r="A1010" s="35" t="s">
        <v>59</v>
      </c>
      <c r="E1010" s="40" t="s">
        <v>5</v>
      </c>
    </row>
    <row r="1011" spans="1:5" ht="178.5">
      <c r="A1011" t="s">
        <v>60</v>
      </c>
      <c r="E1011" s="39" t="s">
        <v>873</v>
      </c>
    </row>
    <row r="1012" spans="1:16" ht="12.75">
      <c r="A1012" t="s">
        <v>52</v>
      </c>
      <c s="34" t="s">
        <v>126</v>
      </c>
      <c s="34" t="s">
        <v>880</v>
      </c>
      <c s="35" t="s">
        <v>5</v>
      </c>
      <c s="6" t="s">
        <v>881</v>
      </c>
      <c s="36" t="s">
        <v>85</v>
      </c>
      <c s="37">
        <v>2</v>
      </c>
      <c s="36">
        <v>0</v>
      </c>
      <c s="36">
        <f>ROUND(G1012*H1012,6)</f>
      </c>
      <c r="L1012" s="38">
        <v>0</v>
      </c>
      <c s="32">
        <f>ROUND(ROUND(L1012,2)*ROUND(G1012,3),2)</f>
      </c>
      <c s="36" t="s">
        <v>350</v>
      </c>
      <c>
        <f>(M1012*21)/100</f>
      </c>
      <c t="s">
        <v>27</v>
      </c>
    </row>
    <row r="1013" spans="1:5" ht="12.75">
      <c r="A1013" s="35" t="s">
        <v>58</v>
      </c>
      <c r="E1013" s="39" t="s">
        <v>5</v>
      </c>
    </row>
    <row r="1014" spans="1:5" ht="12.75">
      <c r="A1014" s="35" t="s">
        <v>59</v>
      </c>
      <c r="E1014" s="40" t="s">
        <v>5</v>
      </c>
    </row>
    <row r="1015" spans="1:5" ht="127.5">
      <c r="A1015" t="s">
        <v>60</v>
      </c>
      <c r="E1015" s="39" t="s">
        <v>759</v>
      </c>
    </row>
    <row r="1016" spans="1:16" ht="12.75">
      <c r="A1016" t="s">
        <v>52</v>
      </c>
      <c s="34" t="s">
        <v>130</v>
      </c>
      <c s="34" t="s">
        <v>882</v>
      </c>
      <c s="35" t="s">
        <v>5</v>
      </c>
      <c s="6" t="s">
        <v>883</v>
      </c>
      <c s="36" t="s">
        <v>85</v>
      </c>
      <c s="37">
        <v>1</v>
      </c>
      <c s="36">
        <v>0</v>
      </c>
      <c s="36">
        <f>ROUND(G1016*H1016,6)</f>
      </c>
      <c r="L1016" s="38">
        <v>0</v>
      </c>
      <c s="32">
        <f>ROUND(ROUND(L1016,2)*ROUND(G1016,3),2)</f>
      </c>
      <c s="36" t="s">
        <v>350</v>
      </c>
      <c>
        <f>(M1016*21)/100</f>
      </c>
      <c t="s">
        <v>27</v>
      </c>
    </row>
    <row r="1017" spans="1:5" ht="12.75">
      <c r="A1017" s="35" t="s">
        <v>58</v>
      </c>
      <c r="E1017" s="39" t="s">
        <v>5</v>
      </c>
    </row>
    <row r="1018" spans="1:5" ht="12.75">
      <c r="A1018" s="35" t="s">
        <v>59</v>
      </c>
      <c r="E1018" s="40" t="s">
        <v>5</v>
      </c>
    </row>
    <row r="1019" spans="1:5" ht="153">
      <c r="A1019" t="s">
        <v>60</v>
      </c>
      <c r="E1019" s="39" t="s">
        <v>640</v>
      </c>
    </row>
    <row r="1020" spans="1:16" ht="12.75">
      <c r="A1020" t="s">
        <v>52</v>
      </c>
      <c s="34" t="s">
        <v>147</v>
      </c>
      <c s="34" t="s">
        <v>884</v>
      </c>
      <c s="35" t="s">
        <v>5</v>
      </c>
      <c s="6" t="s">
        <v>885</v>
      </c>
      <c s="36" t="s">
        <v>85</v>
      </c>
      <c s="37">
        <v>2</v>
      </c>
      <c s="36">
        <v>0</v>
      </c>
      <c s="36">
        <f>ROUND(G1020*H1020,6)</f>
      </c>
      <c r="L1020" s="38">
        <v>0</v>
      </c>
      <c s="32">
        <f>ROUND(ROUND(L1020,2)*ROUND(G1020,3),2)</f>
      </c>
      <c s="36" t="s">
        <v>350</v>
      </c>
      <c>
        <f>(M1020*21)/100</f>
      </c>
      <c t="s">
        <v>27</v>
      </c>
    </row>
    <row r="1021" spans="1:5" ht="12.75">
      <c r="A1021" s="35" t="s">
        <v>58</v>
      </c>
      <c r="E1021" s="39" t="s">
        <v>5</v>
      </c>
    </row>
    <row r="1022" spans="1:5" ht="12.75">
      <c r="A1022" s="35" t="s">
        <v>59</v>
      </c>
      <c r="E1022" s="40" t="s">
        <v>5</v>
      </c>
    </row>
    <row r="1023" spans="1:5" ht="191.25">
      <c r="A1023" t="s">
        <v>60</v>
      </c>
      <c r="E1023" s="39" t="s">
        <v>617</v>
      </c>
    </row>
    <row r="1024" spans="1:16" ht="12.75">
      <c r="A1024" t="s">
        <v>52</v>
      </c>
      <c s="34" t="s">
        <v>151</v>
      </c>
      <c s="34" t="s">
        <v>886</v>
      </c>
      <c s="35" t="s">
        <v>5</v>
      </c>
      <c s="6" t="s">
        <v>887</v>
      </c>
      <c s="36" t="s">
        <v>85</v>
      </c>
      <c s="37">
        <v>4</v>
      </c>
      <c s="36">
        <v>0</v>
      </c>
      <c s="36">
        <f>ROUND(G1024*H1024,6)</f>
      </c>
      <c r="L1024" s="38">
        <v>0</v>
      </c>
      <c s="32">
        <f>ROUND(ROUND(L1024,2)*ROUND(G1024,3),2)</f>
      </c>
      <c s="36" t="s">
        <v>350</v>
      </c>
      <c>
        <f>(M1024*21)/100</f>
      </c>
      <c t="s">
        <v>27</v>
      </c>
    </row>
    <row r="1025" spans="1:5" ht="12.75">
      <c r="A1025" s="35" t="s">
        <v>58</v>
      </c>
      <c r="E1025" s="39" t="s">
        <v>5</v>
      </c>
    </row>
    <row r="1026" spans="1:5" ht="12.75">
      <c r="A1026" s="35" t="s">
        <v>59</v>
      </c>
      <c r="E1026" s="40" t="s">
        <v>5</v>
      </c>
    </row>
    <row r="1027" spans="1:5" ht="140.25">
      <c r="A1027" t="s">
        <v>60</v>
      </c>
      <c r="E1027" s="39" t="s">
        <v>499</v>
      </c>
    </row>
    <row r="1028" spans="1:16" ht="12.75">
      <c r="A1028" t="s">
        <v>52</v>
      </c>
      <c s="34" t="s">
        <v>155</v>
      </c>
      <c s="34" t="s">
        <v>888</v>
      </c>
      <c s="35" t="s">
        <v>5</v>
      </c>
      <c s="6" t="s">
        <v>889</v>
      </c>
      <c s="36" t="s">
        <v>85</v>
      </c>
      <c s="37">
        <v>4</v>
      </c>
      <c s="36">
        <v>0</v>
      </c>
      <c s="36">
        <f>ROUND(G1028*H1028,6)</f>
      </c>
      <c r="L1028" s="38">
        <v>0</v>
      </c>
      <c s="32">
        <f>ROUND(ROUND(L1028,2)*ROUND(G1028,3),2)</f>
      </c>
      <c s="36" t="s">
        <v>350</v>
      </c>
      <c>
        <f>(M1028*21)/100</f>
      </c>
      <c t="s">
        <v>27</v>
      </c>
    </row>
    <row r="1029" spans="1:5" ht="12.75">
      <c r="A1029" s="35" t="s">
        <v>58</v>
      </c>
      <c r="E1029" s="39" t="s">
        <v>5</v>
      </c>
    </row>
    <row r="1030" spans="1:5" ht="12.75">
      <c r="A1030" s="35" t="s">
        <v>59</v>
      </c>
      <c r="E1030" s="40" t="s">
        <v>5</v>
      </c>
    </row>
    <row r="1031" spans="1:5" ht="165.75">
      <c r="A1031" t="s">
        <v>60</v>
      </c>
      <c r="E1031" s="39" t="s">
        <v>548</v>
      </c>
    </row>
    <row r="1032" spans="1:16" ht="12.75">
      <c r="A1032" t="s">
        <v>52</v>
      </c>
      <c s="34" t="s">
        <v>77</v>
      </c>
      <c s="34" t="s">
        <v>890</v>
      </c>
      <c s="35" t="s">
        <v>5</v>
      </c>
      <c s="6" t="s">
        <v>891</v>
      </c>
      <c s="36" t="s">
        <v>85</v>
      </c>
      <c s="37">
        <v>2</v>
      </c>
      <c s="36">
        <v>0</v>
      </c>
      <c s="36">
        <f>ROUND(G1032*H1032,6)</f>
      </c>
      <c r="L1032" s="38">
        <v>0</v>
      </c>
      <c s="32">
        <f>ROUND(ROUND(L1032,2)*ROUND(G1032,3),2)</f>
      </c>
      <c s="36" t="s">
        <v>350</v>
      </c>
      <c>
        <f>(M1032*21)/100</f>
      </c>
      <c t="s">
        <v>27</v>
      </c>
    </row>
    <row r="1033" spans="1:5" ht="12.75">
      <c r="A1033" s="35" t="s">
        <v>58</v>
      </c>
      <c r="E1033" s="39" t="s">
        <v>5</v>
      </c>
    </row>
    <row r="1034" spans="1:5" ht="12.75">
      <c r="A1034" s="35" t="s">
        <v>59</v>
      </c>
      <c r="E1034" s="40" t="s">
        <v>5</v>
      </c>
    </row>
    <row r="1035" spans="1:5" ht="191.25">
      <c r="A1035" t="s">
        <v>60</v>
      </c>
      <c r="E1035" s="39" t="s">
        <v>617</v>
      </c>
    </row>
    <row r="1036" spans="1:16" ht="12.75">
      <c r="A1036" t="s">
        <v>52</v>
      </c>
      <c s="34" t="s">
        <v>82</v>
      </c>
      <c s="34" t="s">
        <v>892</v>
      </c>
      <c s="35" t="s">
        <v>5</v>
      </c>
      <c s="6" t="s">
        <v>893</v>
      </c>
      <c s="36" t="s">
        <v>85</v>
      </c>
      <c s="37">
        <v>2</v>
      </c>
      <c s="36">
        <v>0</v>
      </c>
      <c s="36">
        <f>ROUND(G1036*H1036,6)</f>
      </c>
      <c r="L1036" s="38">
        <v>0</v>
      </c>
      <c s="32">
        <f>ROUND(ROUND(L1036,2)*ROUND(G1036,3),2)</f>
      </c>
      <c s="36" t="s">
        <v>350</v>
      </c>
      <c>
        <f>(M1036*21)/100</f>
      </c>
      <c t="s">
        <v>27</v>
      </c>
    </row>
    <row r="1037" spans="1:5" ht="12.75">
      <c r="A1037" s="35" t="s">
        <v>58</v>
      </c>
      <c r="E1037" s="39" t="s">
        <v>5</v>
      </c>
    </row>
    <row r="1038" spans="1:5" ht="12.75">
      <c r="A1038" s="35" t="s">
        <v>59</v>
      </c>
      <c r="E1038" s="40" t="s">
        <v>5</v>
      </c>
    </row>
    <row r="1039" spans="1:5" ht="140.25">
      <c r="A1039" t="s">
        <v>60</v>
      </c>
      <c r="E1039" s="39" t="s">
        <v>614</v>
      </c>
    </row>
    <row r="1040" spans="1:16" ht="12.75">
      <c r="A1040" t="s">
        <v>52</v>
      </c>
      <c s="34" t="s">
        <v>87</v>
      </c>
      <c s="34" t="s">
        <v>894</v>
      </c>
      <c s="35" t="s">
        <v>5</v>
      </c>
      <c s="6" t="s">
        <v>895</v>
      </c>
      <c s="36" t="s">
        <v>85</v>
      </c>
      <c s="37">
        <v>2</v>
      </c>
      <c s="36">
        <v>0</v>
      </c>
      <c s="36">
        <f>ROUND(G1040*H1040,6)</f>
      </c>
      <c r="L1040" s="38">
        <v>0</v>
      </c>
      <c s="32">
        <f>ROUND(ROUND(L1040,2)*ROUND(G1040,3),2)</f>
      </c>
      <c s="36" t="s">
        <v>350</v>
      </c>
      <c>
        <f>(M1040*21)/100</f>
      </c>
      <c t="s">
        <v>27</v>
      </c>
    </row>
    <row r="1041" spans="1:5" ht="12.75">
      <c r="A1041" s="35" t="s">
        <v>58</v>
      </c>
      <c r="E1041" s="39" t="s">
        <v>5</v>
      </c>
    </row>
    <row r="1042" spans="1:5" ht="12.75">
      <c r="A1042" s="35" t="s">
        <v>59</v>
      </c>
      <c r="E1042" s="40" t="s">
        <v>5</v>
      </c>
    </row>
    <row r="1043" spans="1:5" ht="153">
      <c r="A1043" t="s">
        <v>60</v>
      </c>
      <c r="E1043" s="39" t="s">
        <v>640</v>
      </c>
    </row>
    <row r="1044" spans="1:16" ht="12.75">
      <c r="A1044" t="s">
        <v>52</v>
      </c>
      <c s="34" t="s">
        <v>91</v>
      </c>
      <c s="34" t="s">
        <v>896</v>
      </c>
      <c s="35" t="s">
        <v>5</v>
      </c>
      <c s="6" t="s">
        <v>897</v>
      </c>
      <c s="36" t="s">
        <v>85</v>
      </c>
      <c s="37">
        <v>1</v>
      </c>
      <c s="36">
        <v>0</v>
      </c>
      <c s="36">
        <f>ROUND(G1044*H1044,6)</f>
      </c>
      <c r="L1044" s="38">
        <v>0</v>
      </c>
      <c s="32">
        <f>ROUND(ROUND(L1044,2)*ROUND(G1044,3),2)</f>
      </c>
      <c s="36" t="s">
        <v>350</v>
      </c>
      <c>
        <f>(M1044*21)/100</f>
      </c>
      <c t="s">
        <v>27</v>
      </c>
    </row>
    <row r="1045" spans="1:5" ht="12.75">
      <c r="A1045" s="35" t="s">
        <v>58</v>
      </c>
      <c r="E1045" s="39" t="s">
        <v>5</v>
      </c>
    </row>
    <row r="1046" spans="1:5" ht="12.75">
      <c r="A1046" s="35" t="s">
        <v>59</v>
      </c>
      <c r="E1046" s="40" t="s">
        <v>5</v>
      </c>
    </row>
    <row r="1047" spans="1:5" ht="140.25">
      <c r="A1047" t="s">
        <v>60</v>
      </c>
      <c r="E1047" s="39" t="s">
        <v>614</v>
      </c>
    </row>
    <row r="1048" spans="1:16" ht="12.75">
      <c r="A1048" t="s">
        <v>52</v>
      </c>
      <c s="34" t="s">
        <v>96</v>
      </c>
      <c s="34" t="s">
        <v>898</v>
      </c>
      <c s="35" t="s">
        <v>5</v>
      </c>
      <c s="6" t="s">
        <v>899</v>
      </c>
      <c s="36" t="s">
        <v>85</v>
      </c>
      <c s="37">
        <v>2</v>
      </c>
      <c s="36">
        <v>0</v>
      </c>
      <c s="36">
        <f>ROUND(G1048*H1048,6)</f>
      </c>
      <c r="L1048" s="38">
        <v>0</v>
      </c>
      <c s="32">
        <f>ROUND(ROUND(L1048,2)*ROUND(G1048,3),2)</f>
      </c>
      <c s="36" t="s">
        <v>350</v>
      </c>
      <c>
        <f>(M1048*21)/100</f>
      </c>
      <c t="s">
        <v>27</v>
      </c>
    </row>
    <row r="1049" spans="1:5" ht="12.75">
      <c r="A1049" s="35" t="s">
        <v>58</v>
      </c>
      <c r="E1049" s="39" t="s">
        <v>5</v>
      </c>
    </row>
    <row r="1050" spans="1:5" ht="12.75">
      <c r="A1050" s="35" t="s">
        <v>59</v>
      </c>
      <c r="E1050" s="40" t="s">
        <v>5</v>
      </c>
    </row>
    <row r="1051" spans="1:5" ht="153">
      <c r="A1051" t="s">
        <v>60</v>
      </c>
      <c r="E1051" s="39" t="s">
        <v>640</v>
      </c>
    </row>
    <row r="1052" spans="1:16" ht="12.75">
      <c r="A1052" t="s">
        <v>52</v>
      </c>
      <c s="34" t="s">
        <v>181</v>
      </c>
      <c s="34" t="s">
        <v>900</v>
      </c>
      <c s="35" t="s">
        <v>5</v>
      </c>
      <c s="6" t="s">
        <v>901</v>
      </c>
      <c s="36" t="s">
        <v>85</v>
      </c>
      <c s="37">
        <v>2</v>
      </c>
      <c s="36">
        <v>0</v>
      </c>
      <c s="36">
        <f>ROUND(G1052*H1052,6)</f>
      </c>
      <c r="L1052" s="38">
        <v>0</v>
      </c>
      <c s="32">
        <f>ROUND(ROUND(L1052,2)*ROUND(G1052,3),2)</f>
      </c>
      <c s="36" t="s">
        <v>350</v>
      </c>
      <c>
        <f>(M1052*21)/100</f>
      </c>
      <c t="s">
        <v>27</v>
      </c>
    </row>
    <row r="1053" spans="1:5" ht="12.75">
      <c r="A1053" s="35" t="s">
        <v>58</v>
      </c>
      <c r="E1053" s="39" t="s">
        <v>5</v>
      </c>
    </row>
    <row r="1054" spans="1:5" ht="12.75">
      <c r="A1054" s="35" t="s">
        <v>59</v>
      </c>
      <c r="E1054" s="40" t="s">
        <v>5</v>
      </c>
    </row>
    <row r="1055" spans="1:5" ht="127.5">
      <c r="A1055" t="s">
        <v>60</v>
      </c>
      <c r="E1055" s="39" t="s">
        <v>902</v>
      </c>
    </row>
    <row r="1056" spans="1:16" ht="12.75">
      <c r="A1056" t="s">
        <v>52</v>
      </c>
      <c s="34" t="s">
        <v>186</v>
      </c>
      <c s="34" t="s">
        <v>903</v>
      </c>
      <c s="35" t="s">
        <v>5</v>
      </c>
      <c s="6" t="s">
        <v>904</v>
      </c>
      <c s="36" t="s">
        <v>85</v>
      </c>
      <c s="37">
        <v>2</v>
      </c>
      <c s="36">
        <v>0</v>
      </c>
      <c s="36">
        <f>ROUND(G1056*H1056,6)</f>
      </c>
      <c r="L1056" s="38">
        <v>0</v>
      </c>
      <c s="32">
        <f>ROUND(ROUND(L1056,2)*ROUND(G1056,3),2)</f>
      </c>
      <c s="36" t="s">
        <v>350</v>
      </c>
      <c>
        <f>(M1056*21)/100</f>
      </c>
      <c t="s">
        <v>27</v>
      </c>
    </row>
    <row r="1057" spans="1:5" ht="12.75">
      <c r="A1057" s="35" t="s">
        <v>58</v>
      </c>
      <c r="E1057" s="39" t="s">
        <v>5</v>
      </c>
    </row>
    <row r="1058" spans="1:5" ht="12.75">
      <c r="A1058" s="35" t="s">
        <v>59</v>
      </c>
      <c r="E1058" s="40" t="s">
        <v>5</v>
      </c>
    </row>
    <row r="1059" spans="1:5" ht="140.25">
      <c r="A1059" t="s">
        <v>60</v>
      </c>
      <c r="E1059" s="39" t="s">
        <v>614</v>
      </c>
    </row>
    <row r="1060" spans="1:16" ht="12.75">
      <c r="A1060" t="s">
        <v>52</v>
      </c>
      <c s="34" t="s">
        <v>189</v>
      </c>
      <c s="34" t="s">
        <v>905</v>
      </c>
      <c s="35" t="s">
        <v>5</v>
      </c>
      <c s="6" t="s">
        <v>906</v>
      </c>
      <c s="36" t="s">
        <v>85</v>
      </c>
      <c s="37">
        <v>2</v>
      </c>
      <c s="36">
        <v>0</v>
      </c>
      <c s="36">
        <f>ROUND(G1060*H1060,6)</f>
      </c>
      <c r="L1060" s="38">
        <v>0</v>
      </c>
      <c s="32">
        <f>ROUND(ROUND(L1060,2)*ROUND(G1060,3),2)</f>
      </c>
      <c s="36" t="s">
        <v>350</v>
      </c>
      <c>
        <f>(M1060*21)/100</f>
      </c>
      <c t="s">
        <v>27</v>
      </c>
    </row>
    <row r="1061" spans="1:5" ht="12.75">
      <c r="A1061" s="35" t="s">
        <v>58</v>
      </c>
      <c r="E1061" s="39" t="s">
        <v>5</v>
      </c>
    </row>
    <row r="1062" spans="1:5" ht="12.75">
      <c r="A1062" s="35" t="s">
        <v>59</v>
      </c>
      <c r="E1062" s="40" t="s">
        <v>5</v>
      </c>
    </row>
    <row r="1063" spans="1:5" ht="153">
      <c r="A1063" t="s">
        <v>60</v>
      </c>
      <c r="E1063" s="39" t="s">
        <v>640</v>
      </c>
    </row>
    <row r="1064" spans="1:16" ht="12.75">
      <c r="A1064" t="s">
        <v>52</v>
      </c>
      <c s="34" t="s">
        <v>193</v>
      </c>
      <c s="34" t="s">
        <v>907</v>
      </c>
      <c s="35" t="s">
        <v>5</v>
      </c>
      <c s="6" t="s">
        <v>908</v>
      </c>
      <c s="36" t="s">
        <v>80</v>
      </c>
      <c s="37">
        <v>45</v>
      </c>
      <c s="36">
        <v>0</v>
      </c>
      <c s="36">
        <f>ROUND(G1064*H1064,6)</f>
      </c>
      <c r="L1064" s="38">
        <v>0</v>
      </c>
      <c s="32">
        <f>ROUND(ROUND(L1064,2)*ROUND(G1064,3),2)</f>
      </c>
      <c s="36" t="s">
        <v>350</v>
      </c>
      <c>
        <f>(M1064*21)/100</f>
      </c>
      <c t="s">
        <v>27</v>
      </c>
    </row>
    <row r="1065" spans="1:5" ht="12.75">
      <c r="A1065" s="35" t="s">
        <v>58</v>
      </c>
      <c r="E1065" s="39" t="s">
        <v>5</v>
      </c>
    </row>
    <row r="1066" spans="1:5" ht="89.25">
      <c r="A1066" s="35" t="s">
        <v>59</v>
      </c>
      <c r="E1066" s="40" t="s">
        <v>909</v>
      </c>
    </row>
    <row r="1067" spans="1:5" ht="165.75">
      <c r="A1067" t="s">
        <v>60</v>
      </c>
      <c r="E1067" s="39" t="s">
        <v>910</v>
      </c>
    </row>
    <row r="1068" spans="1:16" ht="12.75">
      <c r="A1068" t="s">
        <v>52</v>
      </c>
      <c s="34" t="s">
        <v>196</v>
      </c>
      <c s="34" t="s">
        <v>911</v>
      </c>
      <c s="35" t="s">
        <v>5</v>
      </c>
      <c s="6" t="s">
        <v>912</v>
      </c>
      <c s="36" t="s">
        <v>80</v>
      </c>
      <c s="37">
        <v>45</v>
      </c>
      <c s="36">
        <v>0</v>
      </c>
      <c s="36">
        <f>ROUND(G1068*H1068,6)</f>
      </c>
      <c r="L1068" s="38">
        <v>0</v>
      </c>
      <c s="32">
        <f>ROUND(ROUND(L1068,2)*ROUND(G1068,3),2)</f>
      </c>
      <c s="36" t="s">
        <v>350</v>
      </c>
      <c>
        <f>(M1068*21)/100</f>
      </c>
      <c t="s">
        <v>27</v>
      </c>
    </row>
    <row r="1069" spans="1:5" ht="12.75">
      <c r="A1069" s="35" t="s">
        <v>58</v>
      </c>
      <c r="E1069" s="39" t="s">
        <v>5</v>
      </c>
    </row>
    <row r="1070" spans="1:5" ht="89.25">
      <c r="A1070" s="35" t="s">
        <v>59</v>
      </c>
      <c r="E1070" s="40" t="s">
        <v>909</v>
      </c>
    </row>
    <row r="1071" spans="1:5" ht="165.75">
      <c r="A1071" t="s">
        <v>60</v>
      </c>
      <c r="E1071" s="39" t="s">
        <v>913</v>
      </c>
    </row>
    <row r="1072" spans="1:16" ht="12.75">
      <c r="A1072" t="s">
        <v>52</v>
      </c>
      <c s="34" t="s">
        <v>200</v>
      </c>
      <c s="34" t="s">
        <v>914</v>
      </c>
      <c s="35" t="s">
        <v>5</v>
      </c>
      <c s="6" t="s">
        <v>915</v>
      </c>
      <c s="36" t="s">
        <v>80</v>
      </c>
      <c s="37">
        <v>15</v>
      </c>
      <c s="36">
        <v>0</v>
      </c>
      <c s="36">
        <f>ROUND(G1072*H1072,6)</f>
      </c>
      <c r="L1072" s="38">
        <v>0</v>
      </c>
      <c s="32">
        <f>ROUND(ROUND(L1072,2)*ROUND(G1072,3),2)</f>
      </c>
      <c s="36" t="s">
        <v>350</v>
      </c>
      <c>
        <f>(M1072*21)/100</f>
      </c>
      <c t="s">
        <v>27</v>
      </c>
    </row>
    <row r="1073" spans="1:5" ht="12.75">
      <c r="A1073" s="35" t="s">
        <v>58</v>
      </c>
      <c r="E1073" s="39" t="s">
        <v>5</v>
      </c>
    </row>
    <row r="1074" spans="1:5" ht="25.5">
      <c r="A1074" s="35" t="s">
        <v>59</v>
      </c>
      <c r="E1074" s="40" t="s">
        <v>916</v>
      </c>
    </row>
    <row r="1075" spans="1:5" ht="153">
      <c r="A1075" t="s">
        <v>60</v>
      </c>
      <c r="E1075" s="39" t="s">
        <v>917</v>
      </c>
    </row>
    <row r="1076" spans="1:16" ht="12.75">
      <c r="A1076" t="s">
        <v>52</v>
      </c>
      <c s="34" t="s">
        <v>203</v>
      </c>
      <c s="34" t="s">
        <v>918</v>
      </c>
      <c s="35" t="s">
        <v>5</v>
      </c>
      <c s="6" t="s">
        <v>919</v>
      </c>
      <c s="36" t="s">
        <v>85</v>
      </c>
      <c s="37">
        <v>1</v>
      </c>
      <c s="36">
        <v>0</v>
      </c>
      <c s="36">
        <f>ROUND(G1076*H1076,6)</f>
      </c>
      <c r="L1076" s="38">
        <v>0</v>
      </c>
      <c s="32">
        <f>ROUND(ROUND(L1076,2)*ROUND(G1076,3),2)</f>
      </c>
      <c s="36" t="s">
        <v>350</v>
      </c>
      <c>
        <f>(M1076*21)/100</f>
      </c>
      <c t="s">
        <v>27</v>
      </c>
    </row>
    <row r="1077" spans="1:5" ht="12.75">
      <c r="A1077" s="35" t="s">
        <v>58</v>
      </c>
      <c r="E1077" s="39" t="s">
        <v>5</v>
      </c>
    </row>
    <row r="1078" spans="1:5" ht="12.75">
      <c r="A1078" s="35" t="s">
        <v>59</v>
      </c>
      <c r="E1078" s="40" t="s">
        <v>5</v>
      </c>
    </row>
    <row r="1079" spans="1:5" ht="242.25">
      <c r="A1079" t="s">
        <v>60</v>
      </c>
      <c r="E1079" s="39" t="s">
        <v>920</v>
      </c>
    </row>
    <row r="1080" spans="1:16" ht="12.75">
      <c r="A1080" t="s">
        <v>52</v>
      </c>
      <c s="34" t="s">
        <v>207</v>
      </c>
      <c s="34" t="s">
        <v>921</v>
      </c>
      <c s="35" t="s">
        <v>5</v>
      </c>
      <c s="6" t="s">
        <v>922</v>
      </c>
      <c s="36" t="s">
        <v>85</v>
      </c>
      <c s="37">
        <v>1</v>
      </c>
      <c s="36">
        <v>0</v>
      </c>
      <c s="36">
        <f>ROUND(G1080*H1080,6)</f>
      </c>
      <c r="L1080" s="38">
        <v>0</v>
      </c>
      <c s="32">
        <f>ROUND(ROUND(L1080,2)*ROUND(G1080,3),2)</f>
      </c>
      <c s="36" t="s">
        <v>350</v>
      </c>
      <c>
        <f>(M1080*21)/100</f>
      </c>
      <c t="s">
        <v>27</v>
      </c>
    </row>
    <row r="1081" spans="1:5" ht="12.75">
      <c r="A1081" s="35" t="s">
        <v>58</v>
      </c>
      <c r="E1081" s="39" t="s">
        <v>5</v>
      </c>
    </row>
    <row r="1082" spans="1:5" ht="12.75">
      <c r="A1082" s="35" t="s">
        <v>59</v>
      </c>
      <c r="E1082" s="40" t="s">
        <v>5</v>
      </c>
    </row>
    <row r="1083" spans="1:5" ht="127.5">
      <c r="A1083" t="s">
        <v>60</v>
      </c>
      <c r="E1083" s="39" t="s">
        <v>447</v>
      </c>
    </row>
    <row r="1084" spans="1:16" ht="12.75">
      <c r="A1084" t="s">
        <v>52</v>
      </c>
      <c s="34" t="s">
        <v>159</v>
      </c>
      <c s="34" t="s">
        <v>923</v>
      </c>
      <c s="35" t="s">
        <v>5</v>
      </c>
      <c s="6" t="s">
        <v>924</v>
      </c>
      <c s="36" t="s">
        <v>85</v>
      </c>
      <c s="37">
        <v>1</v>
      </c>
      <c s="36">
        <v>0</v>
      </c>
      <c s="36">
        <f>ROUND(G1084*H1084,6)</f>
      </c>
      <c r="L1084" s="38">
        <v>0</v>
      </c>
      <c s="32">
        <f>ROUND(ROUND(L1084,2)*ROUND(G1084,3),2)</f>
      </c>
      <c s="36" t="s">
        <v>350</v>
      </c>
      <c>
        <f>(M1084*21)/100</f>
      </c>
      <c t="s">
        <v>27</v>
      </c>
    </row>
    <row r="1085" spans="1:5" ht="12.75">
      <c r="A1085" s="35" t="s">
        <v>58</v>
      </c>
      <c r="E1085" s="39" t="s">
        <v>5</v>
      </c>
    </row>
    <row r="1086" spans="1:5" ht="12.75">
      <c r="A1086" s="35" t="s">
        <v>59</v>
      </c>
      <c r="E1086" s="40" t="s">
        <v>5</v>
      </c>
    </row>
    <row r="1087" spans="1:5" ht="165.75">
      <c r="A1087" t="s">
        <v>60</v>
      </c>
      <c r="E1087" s="39" t="s">
        <v>548</v>
      </c>
    </row>
    <row r="1088" spans="1:16" ht="12.75">
      <c r="A1088" t="s">
        <v>52</v>
      </c>
      <c s="34" t="s">
        <v>210</v>
      </c>
      <c s="34" t="s">
        <v>925</v>
      </c>
      <c s="35" t="s">
        <v>5</v>
      </c>
      <c s="6" t="s">
        <v>926</v>
      </c>
      <c s="36" t="s">
        <v>85</v>
      </c>
      <c s="37">
        <v>1</v>
      </c>
      <c s="36">
        <v>0</v>
      </c>
      <c s="36">
        <f>ROUND(G1088*H1088,6)</f>
      </c>
      <c r="L1088" s="38">
        <v>0</v>
      </c>
      <c s="32">
        <f>ROUND(ROUND(L1088,2)*ROUND(G1088,3),2)</f>
      </c>
      <c s="36" t="s">
        <v>350</v>
      </c>
      <c>
        <f>(M1088*21)/100</f>
      </c>
      <c t="s">
        <v>27</v>
      </c>
    </row>
    <row r="1089" spans="1:5" ht="12.75">
      <c r="A1089" s="35" t="s">
        <v>58</v>
      </c>
      <c r="E1089" s="39" t="s">
        <v>5</v>
      </c>
    </row>
    <row r="1090" spans="1:5" ht="12.75">
      <c r="A1090" s="35" t="s">
        <v>59</v>
      </c>
      <c r="E1090" s="40" t="s">
        <v>5</v>
      </c>
    </row>
    <row r="1091" spans="1:5" ht="140.25">
      <c r="A1091" t="s">
        <v>60</v>
      </c>
      <c r="E1091" s="39" t="s">
        <v>927</v>
      </c>
    </row>
    <row r="1092" spans="1:16" ht="12.75">
      <c r="A1092" t="s">
        <v>52</v>
      </c>
      <c s="34" t="s">
        <v>215</v>
      </c>
      <c s="34" t="s">
        <v>928</v>
      </c>
      <c s="35" t="s">
        <v>5</v>
      </c>
      <c s="6" t="s">
        <v>929</v>
      </c>
      <c s="36" t="s">
        <v>85</v>
      </c>
      <c s="37">
        <v>2</v>
      </c>
      <c s="36">
        <v>0</v>
      </c>
      <c s="36">
        <f>ROUND(G1092*H1092,6)</f>
      </c>
      <c r="L1092" s="38">
        <v>0</v>
      </c>
      <c s="32">
        <f>ROUND(ROUND(L1092,2)*ROUND(G1092,3),2)</f>
      </c>
      <c s="36" t="s">
        <v>350</v>
      </c>
      <c>
        <f>(M1092*21)/100</f>
      </c>
      <c t="s">
        <v>27</v>
      </c>
    </row>
    <row r="1093" spans="1:5" ht="12.75">
      <c r="A1093" s="35" t="s">
        <v>58</v>
      </c>
      <c r="E1093" s="39" t="s">
        <v>5</v>
      </c>
    </row>
    <row r="1094" spans="1:5" ht="12.75">
      <c r="A1094" s="35" t="s">
        <v>59</v>
      </c>
      <c r="E1094" s="40" t="s">
        <v>5</v>
      </c>
    </row>
    <row r="1095" spans="1:5" ht="140.25">
      <c r="A1095" t="s">
        <v>60</v>
      </c>
      <c r="E1095" s="39" t="s">
        <v>930</v>
      </c>
    </row>
    <row r="1096" spans="1:13" ht="12.75">
      <c r="A1096" t="s">
        <v>49</v>
      </c>
      <c r="C1096" s="31" t="s">
        <v>367</v>
      </c>
      <c r="E1096" s="33" t="s">
        <v>584</v>
      </c>
      <c r="J1096" s="32">
        <f>0</f>
      </c>
      <c s="32">
        <f>0</f>
      </c>
      <c s="32">
        <f>0+L1097+L1101+L1105</f>
      </c>
      <c s="32">
        <f>0+M1097+M1101+M1105</f>
      </c>
    </row>
    <row r="1097" spans="1:16" ht="25.5">
      <c r="A1097" t="s">
        <v>52</v>
      </c>
      <c s="34" t="s">
        <v>134</v>
      </c>
      <c s="34" t="s">
        <v>515</v>
      </c>
      <c s="35" t="s">
        <v>371</v>
      </c>
      <c s="6" t="s">
        <v>516</v>
      </c>
      <c s="36" t="s">
        <v>373</v>
      </c>
      <c s="37">
        <v>0.02</v>
      </c>
      <c s="36">
        <v>0</v>
      </c>
      <c s="36">
        <f>ROUND(G1097*H1097,6)</f>
      </c>
      <c r="L1097" s="38">
        <v>0</v>
      </c>
      <c s="32">
        <f>ROUND(ROUND(L1097,2)*ROUND(G1097,3),2)</f>
      </c>
      <c s="36" t="s">
        <v>350</v>
      </c>
      <c>
        <f>(M1097*21)/100</f>
      </c>
      <c t="s">
        <v>27</v>
      </c>
    </row>
    <row r="1098" spans="1:5" ht="12.75">
      <c r="A1098" s="35" t="s">
        <v>58</v>
      </c>
      <c r="E1098" s="39" t="s">
        <v>374</v>
      </c>
    </row>
    <row r="1099" spans="1:5" ht="12.75">
      <c r="A1099" s="35" t="s">
        <v>59</v>
      </c>
      <c r="E1099" s="40" t="s">
        <v>5</v>
      </c>
    </row>
    <row r="1100" spans="1:5" ht="165.75">
      <c r="A1100" t="s">
        <v>60</v>
      </c>
      <c r="E1100" s="39" t="s">
        <v>517</v>
      </c>
    </row>
    <row r="1101" spans="1:16" ht="38.25">
      <c r="A1101" t="s">
        <v>52</v>
      </c>
      <c s="34" t="s">
        <v>138</v>
      </c>
      <c s="34" t="s">
        <v>518</v>
      </c>
      <c s="35" t="s">
        <v>371</v>
      </c>
      <c s="6" t="s">
        <v>519</v>
      </c>
      <c s="36" t="s">
        <v>373</v>
      </c>
      <c s="37">
        <v>0.05</v>
      </c>
      <c s="36">
        <v>0</v>
      </c>
      <c s="36">
        <f>ROUND(G1101*H1101,6)</f>
      </c>
      <c r="L1101" s="38">
        <v>0</v>
      </c>
      <c s="32">
        <f>ROUND(ROUND(L1101,2)*ROUND(G1101,3),2)</f>
      </c>
      <c s="36" t="s">
        <v>350</v>
      </c>
      <c>
        <f>(M1101*21)/100</f>
      </c>
      <c t="s">
        <v>27</v>
      </c>
    </row>
    <row r="1102" spans="1:5" ht="25.5">
      <c r="A1102" s="35" t="s">
        <v>58</v>
      </c>
      <c r="E1102" s="39" t="s">
        <v>520</v>
      </c>
    </row>
    <row r="1103" spans="1:5" ht="12.75">
      <c r="A1103" s="35" t="s">
        <v>59</v>
      </c>
      <c r="E1103" s="40" t="s">
        <v>5</v>
      </c>
    </row>
    <row r="1104" spans="1:5" ht="165.75">
      <c r="A1104" t="s">
        <v>60</v>
      </c>
      <c r="E1104" s="39" t="s">
        <v>517</v>
      </c>
    </row>
    <row r="1105" spans="1:16" ht="25.5">
      <c r="A1105" t="s">
        <v>52</v>
      </c>
      <c s="34" t="s">
        <v>143</v>
      </c>
      <c s="34" t="s">
        <v>386</v>
      </c>
      <c s="35" t="s">
        <v>371</v>
      </c>
      <c s="6" t="s">
        <v>387</v>
      </c>
      <c s="36" t="s">
        <v>373</v>
      </c>
      <c s="37">
        <v>0.2</v>
      </c>
      <c s="36">
        <v>0</v>
      </c>
      <c s="36">
        <f>ROUND(G1105*H1105,6)</f>
      </c>
      <c r="L1105" s="38">
        <v>0</v>
      </c>
      <c s="32">
        <f>ROUND(ROUND(L1105,2)*ROUND(G1105,3),2)</f>
      </c>
      <c s="36" t="s">
        <v>350</v>
      </c>
      <c>
        <f>(M1105*21)/100</f>
      </c>
      <c t="s">
        <v>27</v>
      </c>
    </row>
    <row r="1106" spans="1:5" ht="12.75">
      <c r="A1106" s="35" t="s">
        <v>58</v>
      </c>
      <c r="E1106" s="39" t="s">
        <v>374</v>
      </c>
    </row>
    <row r="1107" spans="1:5" ht="12.75">
      <c r="A1107" s="35" t="s">
        <v>59</v>
      </c>
      <c r="E1107" s="40" t="s">
        <v>5</v>
      </c>
    </row>
    <row r="1108" spans="1:5" ht="165.75">
      <c r="A1108" t="s">
        <v>60</v>
      </c>
      <c r="E1108" s="39" t="s">
        <v>517</v>
      </c>
    </row>
    <row r="1109" spans="1:13" ht="12.75">
      <c r="A1109" t="s">
        <v>46</v>
      </c>
      <c r="C1109" s="31" t="s">
        <v>931</v>
      </c>
      <c r="E1109" s="33" t="s">
        <v>932</v>
      </c>
      <c r="J1109" s="32">
        <f>0+J1110+J1243</f>
      </c>
      <c s="32">
        <f>0+K1110+K1243</f>
      </c>
      <c s="32">
        <f>0+L1110+L1243</f>
      </c>
      <c s="32">
        <f>0+M1110+M1243</f>
      </c>
    </row>
    <row r="1110" spans="1:13" ht="12.75">
      <c r="A1110" t="s">
        <v>49</v>
      </c>
      <c r="C1110" s="31" t="s">
        <v>75</v>
      </c>
      <c r="E1110" s="33" t="s">
        <v>76</v>
      </c>
      <c r="J1110" s="32">
        <f>0</f>
      </c>
      <c s="32">
        <f>0</f>
      </c>
      <c s="32">
        <f>0+L1111+L1115+L1119+L1123+L1127+L1131+L1135+L1139+L1143+L1147+L1151+L1155+L1159+L1163+L1167+L1171+L1175+L1179+L1183+L1187+L1191+L1195+L1199+L1203+L1207+L1211+L1215+L1219+L1223+L1227+L1231+L1235+L1239</f>
      </c>
      <c s="32">
        <f>0+M1111+M1115+M1119+M1123+M1127+M1131+M1135+M1139+M1143+M1147+M1151+M1155+M1159+M1163+M1167+M1171+M1175+M1179+M1183+M1187+M1191+M1195+M1199+M1203+M1207+M1211+M1215+M1219+M1223+M1227+M1231+M1235+M1239</f>
      </c>
    </row>
    <row r="1111" spans="1:16" ht="25.5">
      <c r="A1111" t="s">
        <v>52</v>
      </c>
      <c s="34" t="s">
        <v>53</v>
      </c>
      <c s="34" t="s">
        <v>933</v>
      </c>
      <c s="35" t="s">
        <v>5</v>
      </c>
      <c s="6" t="s">
        <v>934</v>
      </c>
      <c s="36" t="s">
        <v>80</v>
      </c>
      <c s="37">
        <v>50</v>
      </c>
      <c s="36">
        <v>0</v>
      </c>
      <c s="36">
        <f>ROUND(G1111*H1111,6)</f>
      </c>
      <c r="L1111" s="38">
        <v>0</v>
      </c>
      <c s="32">
        <f>ROUND(ROUND(L1111,2)*ROUND(G1111,3),2)</f>
      </c>
      <c s="36" t="s">
        <v>350</v>
      </c>
      <c>
        <f>(M1111*21)/100</f>
      </c>
      <c t="s">
        <v>27</v>
      </c>
    </row>
    <row r="1112" spans="1:5" ht="12.75">
      <c r="A1112" s="35" t="s">
        <v>58</v>
      </c>
      <c r="E1112" s="39" t="s">
        <v>5</v>
      </c>
    </row>
    <row r="1113" spans="1:5" ht="12.75">
      <c r="A1113" s="35" t="s">
        <v>59</v>
      </c>
      <c r="E1113" s="40" t="s">
        <v>5</v>
      </c>
    </row>
    <row r="1114" spans="1:5" ht="140.25">
      <c r="A1114" t="s">
        <v>60</v>
      </c>
      <c r="E1114" s="39" t="s">
        <v>935</v>
      </c>
    </row>
    <row r="1115" spans="1:16" ht="25.5">
      <c r="A1115" t="s">
        <v>52</v>
      </c>
      <c s="34" t="s">
        <v>27</v>
      </c>
      <c s="34" t="s">
        <v>936</v>
      </c>
      <c s="35" t="s">
        <v>5</v>
      </c>
      <c s="6" t="s">
        <v>937</v>
      </c>
      <c s="36" t="s">
        <v>80</v>
      </c>
      <c s="37">
        <v>2</v>
      </c>
      <c s="36">
        <v>0</v>
      </c>
      <c s="36">
        <f>ROUND(G1115*H1115,6)</f>
      </c>
      <c r="L1115" s="38">
        <v>0</v>
      </c>
      <c s="32">
        <f>ROUND(ROUND(L1115,2)*ROUND(G1115,3),2)</f>
      </c>
      <c s="36" t="s">
        <v>350</v>
      </c>
      <c>
        <f>(M1115*21)/100</f>
      </c>
      <c t="s">
        <v>27</v>
      </c>
    </row>
    <row r="1116" spans="1:5" ht="12.75">
      <c r="A1116" s="35" t="s">
        <v>58</v>
      </c>
      <c r="E1116" s="39" t="s">
        <v>5</v>
      </c>
    </row>
    <row r="1117" spans="1:5" ht="12.75">
      <c r="A1117" s="35" t="s">
        <v>59</v>
      </c>
      <c r="E1117" s="40" t="s">
        <v>5</v>
      </c>
    </row>
    <row r="1118" spans="1:5" ht="140.25">
      <c r="A1118" t="s">
        <v>60</v>
      </c>
      <c r="E1118" s="39" t="s">
        <v>935</v>
      </c>
    </row>
    <row r="1119" spans="1:16" ht="25.5">
      <c r="A1119" t="s">
        <v>52</v>
      </c>
      <c s="34" t="s">
        <v>26</v>
      </c>
      <c s="34" t="s">
        <v>938</v>
      </c>
      <c s="35" t="s">
        <v>5</v>
      </c>
      <c s="6" t="s">
        <v>939</v>
      </c>
      <c s="36" t="s">
        <v>80</v>
      </c>
      <c s="37">
        <v>55</v>
      </c>
      <c s="36">
        <v>0</v>
      </c>
      <c s="36">
        <f>ROUND(G1119*H1119,6)</f>
      </c>
      <c r="L1119" s="38">
        <v>0</v>
      </c>
      <c s="32">
        <f>ROUND(ROUND(L1119,2)*ROUND(G1119,3),2)</f>
      </c>
      <c s="36" t="s">
        <v>350</v>
      </c>
      <c>
        <f>(M1119*21)/100</f>
      </c>
      <c t="s">
        <v>27</v>
      </c>
    </row>
    <row r="1120" spans="1:5" ht="12.75">
      <c r="A1120" s="35" t="s">
        <v>58</v>
      </c>
      <c r="E1120" s="39" t="s">
        <v>5</v>
      </c>
    </row>
    <row r="1121" spans="1:5" ht="76.5">
      <c r="A1121" s="35" t="s">
        <v>59</v>
      </c>
      <c r="E1121" s="40" t="s">
        <v>940</v>
      </c>
    </row>
    <row r="1122" spans="1:5" ht="76.5">
      <c r="A1122" t="s">
        <v>60</v>
      </c>
      <c r="E1122" s="39" t="s">
        <v>428</v>
      </c>
    </row>
    <row r="1123" spans="1:16" ht="25.5">
      <c r="A1123" t="s">
        <v>52</v>
      </c>
      <c s="34" t="s">
        <v>70</v>
      </c>
      <c s="34" t="s">
        <v>645</v>
      </c>
      <c s="35" t="s">
        <v>5</v>
      </c>
      <c s="6" t="s">
        <v>646</v>
      </c>
      <c s="36" t="s">
        <v>80</v>
      </c>
      <c s="37">
        <v>140</v>
      </c>
      <c s="36">
        <v>0</v>
      </c>
      <c s="36">
        <f>ROUND(G1123*H1123,6)</f>
      </c>
      <c r="L1123" s="38">
        <v>0</v>
      </c>
      <c s="32">
        <f>ROUND(ROUND(L1123,2)*ROUND(G1123,3),2)</f>
      </c>
      <c s="36" t="s">
        <v>350</v>
      </c>
      <c>
        <f>(M1123*21)/100</f>
      </c>
      <c t="s">
        <v>27</v>
      </c>
    </row>
    <row r="1124" spans="1:5" ht="12.75">
      <c r="A1124" s="35" t="s">
        <v>58</v>
      </c>
      <c r="E1124" s="39" t="s">
        <v>5</v>
      </c>
    </row>
    <row r="1125" spans="1:5" ht="140.25">
      <c r="A1125" s="35" t="s">
        <v>59</v>
      </c>
      <c r="E1125" s="40" t="s">
        <v>941</v>
      </c>
    </row>
    <row r="1126" spans="1:5" ht="76.5">
      <c r="A1126" t="s">
        <v>60</v>
      </c>
      <c r="E1126" s="39" t="s">
        <v>428</v>
      </c>
    </row>
    <row r="1127" spans="1:16" ht="12.75">
      <c r="A1127" t="s">
        <v>52</v>
      </c>
      <c s="34" t="s">
        <v>110</v>
      </c>
      <c s="34" t="s">
        <v>97</v>
      </c>
      <c s="35" t="s">
        <v>5</v>
      </c>
      <c s="6" t="s">
        <v>98</v>
      </c>
      <c s="36" t="s">
        <v>80</v>
      </c>
      <c s="37">
        <v>150</v>
      </c>
      <c s="36">
        <v>0</v>
      </c>
      <c s="36">
        <f>ROUND(G1127*H1127,6)</f>
      </c>
      <c r="L1127" s="38">
        <v>0</v>
      </c>
      <c s="32">
        <f>ROUND(ROUND(L1127,2)*ROUND(G1127,3),2)</f>
      </c>
      <c s="36" t="s">
        <v>350</v>
      </c>
      <c>
        <f>(M1127*21)/100</f>
      </c>
      <c t="s">
        <v>27</v>
      </c>
    </row>
    <row r="1128" spans="1:5" ht="12.75">
      <c r="A1128" s="35" t="s">
        <v>58</v>
      </c>
      <c r="E1128" s="39" t="s">
        <v>5</v>
      </c>
    </row>
    <row r="1129" spans="1:5" ht="25.5">
      <c r="A1129" s="35" t="s">
        <v>59</v>
      </c>
      <c r="E1129" s="40" t="s">
        <v>942</v>
      </c>
    </row>
    <row r="1130" spans="1:5" ht="89.25">
      <c r="A1130" t="s">
        <v>60</v>
      </c>
      <c r="E1130" s="39" t="s">
        <v>943</v>
      </c>
    </row>
    <row r="1131" spans="1:16" ht="12.75">
      <c r="A1131" t="s">
        <v>52</v>
      </c>
      <c s="34" t="s">
        <v>115</v>
      </c>
      <c s="34" t="s">
        <v>944</v>
      </c>
      <c s="35" t="s">
        <v>5</v>
      </c>
      <c s="6" t="s">
        <v>945</v>
      </c>
      <c s="36" t="s">
        <v>184</v>
      </c>
      <c s="37">
        <v>0.21</v>
      </c>
      <c s="36">
        <v>0</v>
      </c>
      <c s="36">
        <f>ROUND(G1131*H1131,6)</f>
      </c>
      <c r="L1131" s="38">
        <v>0</v>
      </c>
      <c s="32">
        <f>ROUND(ROUND(L1131,2)*ROUND(G1131,3),2)</f>
      </c>
      <c s="36" t="s">
        <v>350</v>
      </c>
      <c>
        <f>(M1131*21)/100</f>
      </c>
      <c t="s">
        <v>27</v>
      </c>
    </row>
    <row r="1132" spans="1:5" ht="12.75">
      <c r="A1132" s="35" t="s">
        <v>58</v>
      </c>
      <c r="E1132" s="39" t="s">
        <v>5</v>
      </c>
    </row>
    <row r="1133" spans="1:5" ht="63.75">
      <c r="A1133" s="35" t="s">
        <v>59</v>
      </c>
      <c r="E1133" s="40" t="s">
        <v>946</v>
      </c>
    </row>
    <row r="1134" spans="1:5" ht="140.25">
      <c r="A1134" t="s">
        <v>60</v>
      </c>
      <c r="E1134" s="39" t="s">
        <v>489</v>
      </c>
    </row>
    <row r="1135" spans="1:16" ht="12.75">
      <c r="A1135" t="s">
        <v>52</v>
      </c>
      <c s="34" t="s">
        <v>75</v>
      </c>
      <c s="34" t="s">
        <v>490</v>
      </c>
      <c s="35" t="s">
        <v>5</v>
      </c>
      <c s="6" t="s">
        <v>491</v>
      </c>
      <c s="36" t="s">
        <v>80</v>
      </c>
      <c s="37">
        <v>210</v>
      </c>
      <c s="36">
        <v>0</v>
      </c>
      <c s="36">
        <f>ROUND(G1135*H1135,6)</f>
      </c>
      <c r="L1135" s="38">
        <v>0</v>
      </c>
      <c s="32">
        <f>ROUND(ROUND(L1135,2)*ROUND(G1135,3),2)</f>
      </c>
      <c s="36" t="s">
        <v>350</v>
      </c>
      <c>
        <f>(M1135*21)/100</f>
      </c>
      <c t="s">
        <v>27</v>
      </c>
    </row>
    <row r="1136" spans="1:5" ht="12.75">
      <c r="A1136" s="35" t="s">
        <v>58</v>
      </c>
      <c r="E1136" s="39" t="s">
        <v>5</v>
      </c>
    </row>
    <row r="1137" spans="1:5" ht="25.5">
      <c r="A1137" s="35" t="s">
        <v>59</v>
      </c>
      <c r="E1137" s="40" t="s">
        <v>947</v>
      </c>
    </row>
    <row r="1138" spans="1:5" ht="102">
      <c r="A1138" t="s">
        <v>60</v>
      </c>
      <c r="E1138" s="39" t="s">
        <v>493</v>
      </c>
    </row>
    <row r="1139" spans="1:16" ht="12.75">
      <c r="A1139" t="s">
        <v>52</v>
      </c>
      <c s="34" t="s">
        <v>122</v>
      </c>
      <c s="34" t="s">
        <v>536</v>
      </c>
      <c s="35" t="s">
        <v>5</v>
      </c>
      <c s="6" t="s">
        <v>537</v>
      </c>
      <c s="36" t="s">
        <v>184</v>
      </c>
      <c s="37">
        <v>5.5</v>
      </c>
      <c s="36">
        <v>0</v>
      </c>
      <c s="36">
        <f>ROUND(G1139*H1139,6)</f>
      </c>
      <c r="L1139" s="38">
        <v>0</v>
      </c>
      <c s="32">
        <f>ROUND(ROUND(L1139,2)*ROUND(G1139,3),2)</f>
      </c>
      <c s="36" t="s">
        <v>350</v>
      </c>
      <c>
        <f>(M1139*21)/100</f>
      </c>
      <c t="s">
        <v>27</v>
      </c>
    </row>
    <row r="1140" spans="1:5" ht="12.75">
      <c r="A1140" s="35" t="s">
        <v>58</v>
      </c>
      <c r="E1140" s="39" t="s">
        <v>5</v>
      </c>
    </row>
    <row r="1141" spans="1:5" ht="140.25">
      <c r="A1141" s="35" t="s">
        <v>59</v>
      </c>
      <c r="E1141" s="40" t="s">
        <v>948</v>
      </c>
    </row>
    <row r="1142" spans="1:5" ht="102">
      <c r="A1142" t="s">
        <v>60</v>
      </c>
      <c r="E1142" s="39" t="s">
        <v>539</v>
      </c>
    </row>
    <row r="1143" spans="1:16" ht="12.75">
      <c r="A1143" t="s">
        <v>52</v>
      </c>
      <c s="34" t="s">
        <v>126</v>
      </c>
      <c s="34" t="s">
        <v>648</v>
      </c>
      <c s="35" t="s">
        <v>5</v>
      </c>
      <c s="6" t="s">
        <v>649</v>
      </c>
      <c s="36" t="s">
        <v>184</v>
      </c>
      <c s="37">
        <v>5.06</v>
      </c>
      <c s="36">
        <v>0</v>
      </c>
      <c s="36">
        <f>ROUND(G1143*H1143,6)</f>
      </c>
      <c r="L1143" s="38">
        <v>0</v>
      </c>
      <c s="32">
        <f>ROUND(ROUND(L1143,2)*ROUND(G1143,3),2)</f>
      </c>
      <c s="36" t="s">
        <v>350</v>
      </c>
      <c>
        <f>(M1143*21)/100</f>
      </c>
      <c t="s">
        <v>27</v>
      </c>
    </row>
    <row r="1144" spans="1:5" ht="12.75">
      <c r="A1144" s="35" t="s">
        <v>58</v>
      </c>
      <c r="E1144" s="39" t="s">
        <v>5</v>
      </c>
    </row>
    <row r="1145" spans="1:5" ht="140.25">
      <c r="A1145" s="35" t="s">
        <v>59</v>
      </c>
      <c r="E1145" s="40" t="s">
        <v>949</v>
      </c>
    </row>
    <row r="1146" spans="1:5" ht="102">
      <c r="A1146" t="s">
        <v>60</v>
      </c>
      <c r="E1146" s="39" t="s">
        <v>493</v>
      </c>
    </row>
    <row r="1147" spans="1:16" ht="12.75">
      <c r="A1147" t="s">
        <v>52</v>
      </c>
      <c s="34" t="s">
        <v>130</v>
      </c>
      <c s="34" t="s">
        <v>950</v>
      </c>
      <c s="35" t="s">
        <v>5</v>
      </c>
      <c s="6" t="s">
        <v>951</v>
      </c>
      <c s="36" t="s">
        <v>85</v>
      </c>
      <c s="37">
        <v>38</v>
      </c>
      <c s="36">
        <v>0</v>
      </c>
      <c s="36">
        <f>ROUND(G1147*H1147,6)</f>
      </c>
      <c r="L1147" s="38">
        <v>0</v>
      </c>
      <c s="32">
        <f>ROUND(ROUND(L1147,2)*ROUND(G1147,3),2)</f>
      </c>
      <c s="36" t="s">
        <v>350</v>
      </c>
      <c>
        <f>(M1147*21)/100</f>
      </c>
      <c t="s">
        <v>27</v>
      </c>
    </row>
    <row r="1148" spans="1:5" ht="12.75">
      <c r="A1148" s="35" t="s">
        <v>58</v>
      </c>
      <c r="E1148" s="39" t="s">
        <v>5</v>
      </c>
    </row>
    <row r="1149" spans="1:5" ht="12.75">
      <c r="A1149" s="35" t="s">
        <v>59</v>
      </c>
      <c r="E1149" s="40" t="s">
        <v>5</v>
      </c>
    </row>
    <row r="1150" spans="1:5" ht="114.75">
      <c r="A1150" t="s">
        <v>60</v>
      </c>
      <c r="E1150" s="39" t="s">
        <v>496</v>
      </c>
    </row>
    <row r="1151" spans="1:16" ht="12.75">
      <c r="A1151" t="s">
        <v>52</v>
      </c>
      <c s="34" t="s">
        <v>134</v>
      </c>
      <c s="34" t="s">
        <v>952</v>
      </c>
      <c s="35" t="s">
        <v>5</v>
      </c>
      <c s="6" t="s">
        <v>953</v>
      </c>
      <c s="36" t="s">
        <v>85</v>
      </c>
      <c s="37">
        <v>38</v>
      </c>
      <c s="36">
        <v>0</v>
      </c>
      <c s="36">
        <f>ROUND(G1151*H1151,6)</f>
      </c>
      <c r="L1151" s="38">
        <v>0</v>
      </c>
      <c s="32">
        <f>ROUND(ROUND(L1151,2)*ROUND(G1151,3),2)</f>
      </c>
      <c s="36" t="s">
        <v>350</v>
      </c>
      <c>
        <f>(M1151*21)/100</f>
      </c>
      <c t="s">
        <v>27</v>
      </c>
    </row>
    <row r="1152" spans="1:5" ht="12.75">
      <c r="A1152" s="35" t="s">
        <v>58</v>
      </c>
      <c r="E1152" s="39" t="s">
        <v>5</v>
      </c>
    </row>
    <row r="1153" spans="1:5" ht="12.75">
      <c r="A1153" s="35" t="s">
        <v>59</v>
      </c>
      <c r="E1153" s="40" t="s">
        <v>5</v>
      </c>
    </row>
    <row r="1154" spans="1:5" ht="140.25">
      <c r="A1154" t="s">
        <v>60</v>
      </c>
      <c r="E1154" s="39" t="s">
        <v>499</v>
      </c>
    </row>
    <row r="1155" spans="1:16" ht="12.75">
      <c r="A1155" t="s">
        <v>52</v>
      </c>
      <c s="34" t="s">
        <v>138</v>
      </c>
      <c s="34" t="s">
        <v>954</v>
      </c>
      <c s="35" t="s">
        <v>5</v>
      </c>
      <c s="6" t="s">
        <v>955</v>
      </c>
      <c s="36" t="s">
        <v>85</v>
      </c>
      <c s="37">
        <v>38</v>
      </c>
      <c s="36">
        <v>0</v>
      </c>
      <c s="36">
        <f>ROUND(G1155*H1155,6)</f>
      </c>
      <c r="L1155" s="38">
        <v>0</v>
      </c>
      <c s="32">
        <f>ROUND(ROUND(L1155,2)*ROUND(G1155,3),2)</f>
      </c>
      <c s="36" t="s">
        <v>350</v>
      </c>
      <c>
        <f>(M1155*21)/100</f>
      </c>
      <c t="s">
        <v>27</v>
      </c>
    </row>
    <row r="1156" spans="1:5" ht="12.75">
      <c r="A1156" s="35" t="s">
        <v>58</v>
      </c>
      <c r="E1156" s="39" t="s">
        <v>5</v>
      </c>
    </row>
    <row r="1157" spans="1:5" ht="12.75">
      <c r="A1157" s="35" t="s">
        <v>59</v>
      </c>
      <c r="E1157" s="40" t="s">
        <v>5</v>
      </c>
    </row>
    <row r="1158" spans="1:5" ht="89.25">
      <c r="A1158" t="s">
        <v>60</v>
      </c>
      <c r="E1158" s="39" t="s">
        <v>956</v>
      </c>
    </row>
    <row r="1159" spans="1:16" ht="12.75">
      <c r="A1159" t="s">
        <v>52</v>
      </c>
      <c s="34" t="s">
        <v>143</v>
      </c>
      <c s="34" t="s">
        <v>957</v>
      </c>
      <c s="35" t="s">
        <v>5</v>
      </c>
      <c s="6" t="s">
        <v>958</v>
      </c>
      <c s="36" t="s">
        <v>85</v>
      </c>
      <c s="37">
        <v>38</v>
      </c>
      <c s="36">
        <v>0</v>
      </c>
      <c s="36">
        <f>ROUND(G1159*H1159,6)</f>
      </c>
      <c r="L1159" s="38">
        <v>0</v>
      </c>
      <c s="32">
        <f>ROUND(ROUND(L1159,2)*ROUND(G1159,3),2)</f>
      </c>
      <c s="36" t="s">
        <v>350</v>
      </c>
      <c>
        <f>(M1159*21)/100</f>
      </c>
      <c t="s">
        <v>27</v>
      </c>
    </row>
    <row r="1160" spans="1:5" ht="12.75">
      <c r="A1160" s="35" t="s">
        <v>58</v>
      </c>
      <c r="E1160" s="39" t="s">
        <v>5</v>
      </c>
    </row>
    <row r="1161" spans="1:5" ht="12.75">
      <c r="A1161" s="35" t="s">
        <v>59</v>
      </c>
      <c r="E1161" s="40" t="s">
        <v>5</v>
      </c>
    </row>
    <row r="1162" spans="1:5" ht="76.5">
      <c r="A1162" t="s">
        <v>60</v>
      </c>
      <c r="E1162" s="39" t="s">
        <v>959</v>
      </c>
    </row>
    <row r="1163" spans="1:16" ht="12.75">
      <c r="A1163" t="s">
        <v>52</v>
      </c>
      <c s="34" t="s">
        <v>147</v>
      </c>
      <c s="34" t="s">
        <v>960</v>
      </c>
      <c s="35" t="s">
        <v>5</v>
      </c>
      <c s="6" t="s">
        <v>961</v>
      </c>
      <c s="36" t="s">
        <v>85</v>
      </c>
      <c s="37">
        <v>1</v>
      </c>
      <c s="36">
        <v>0</v>
      </c>
      <c s="36">
        <f>ROUND(G1163*H1163,6)</f>
      </c>
      <c r="L1163" s="38">
        <v>0</v>
      </c>
      <c s="32">
        <f>ROUND(ROUND(L1163,2)*ROUND(G1163,3),2)</f>
      </c>
      <c s="36" t="s">
        <v>350</v>
      </c>
      <c>
        <f>(M1163*21)/100</f>
      </c>
      <c t="s">
        <v>27</v>
      </c>
    </row>
    <row r="1164" spans="1:5" ht="12.75">
      <c r="A1164" s="35" t="s">
        <v>58</v>
      </c>
      <c r="E1164" s="39" t="s">
        <v>5</v>
      </c>
    </row>
    <row r="1165" spans="1:5" ht="12.75">
      <c r="A1165" s="35" t="s">
        <v>59</v>
      </c>
      <c r="E1165" s="40" t="s">
        <v>5</v>
      </c>
    </row>
    <row r="1166" spans="1:5" ht="114.75">
      <c r="A1166" t="s">
        <v>60</v>
      </c>
      <c r="E1166" s="39" t="s">
        <v>496</v>
      </c>
    </row>
    <row r="1167" spans="1:16" ht="12.75">
      <c r="A1167" t="s">
        <v>52</v>
      </c>
      <c s="34" t="s">
        <v>151</v>
      </c>
      <c s="34" t="s">
        <v>962</v>
      </c>
      <c s="35" t="s">
        <v>5</v>
      </c>
      <c s="6" t="s">
        <v>963</v>
      </c>
      <c s="36" t="s">
        <v>85</v>
      </c>
      <c s="37">
        <v>1</v>
      </c>
      <c s="36">
        <v>0</v>
      </c>
      <c s="36">
        <f>ROUND(G1167*H1167,6)</f>
      </c>
      <c r="L1167" s="38">
        <v>0</v>
      </c>
      <c s="32">
        <f>ROUND(ROUND(L1167,2)*ROUND(G1167,3),2)</f>
      </c>
      <c s="36" t="s">
        <v>350</v>
      </c>
      <c>
        <f>(M1167*21)/100</f>
      </c>
      <c t="s">
        <v>27</v>
      </c>
    </row>
    <row r="1168" spans="1:5" ht="12.75">
      <c r="A1168" s="35" t="s">
        <v>58</v>
      </c>
      <c r="E1168" s="39" t="s">
        <v>5</v>
      </c>
    </row>
    <row r="1169" spans="1:5" ht="12.75">
      <c r="A1169" s="35" t="s">
        <v>59</v>
      </c>
      <c r="E1169" s="40" t="s">
        <v>5</v>
      </c>
    </row>
    <row r="1170" spans="1:5" ht="114.75">
      <c r="A1170" t="s">
        <v>60</v>
      </c>
      <c r="E1170" s="39" t="s">
        <v>496</v>
      </c>
    </row>
    <row r="1171" spans="1:16" ht="25.5">
      <c r="A1171" t="s">
        <v>52</v>
      </c>
      <c s="34" t="s">
        <v>155</v>
      </c>
      <c s="34" t="s">
        <v>964</v>
      </c>
      <c s="35" t="s">
        <v>5</v>
      </c>
      <c s="6" t="s">
        <v>965</v>
      </c>
      <c s="36" t="s">
        <v>85</v>
      </c>
      <c s="37">
        <v>38</v>
      </c>
      <c s="36">
        <v>0</v>
      </c>
      <c s="36">
        <f>ROUND(G1171*H1171,6)</f>
      </c>
      <c r="L1171" s="38">
        <v>0</v>
      </c>
      <c s="32">
        <f>ROUND(ROUND(L1171,2)*ROUND(G1171,3),2)</f>
      </c>
      <c s="36" t="s">
        <v>350</v>
      </c>
      <c>
        <f>(M1171*21)/100</f>
      </c>
      <c t="s">
        <v>27</v>
      </c>
    </row>
    <row r="1172" spans="1:5" ht="12.75">
      <c r="A1172" s="35" t="s">
        <v>58</v>
      </c>
      <c r="E1172" s="39" t="s">
        <v>5</v>
      </c>
    </row>
    <row r="1173" spans="1:5" ht="12.75">
      <c r="A1173" s="35" t="s">
        <v>59</v>
      </c>
      <c r="E1173" s="40" t="s">
        <v>5</v>
      </c>
    </row>
    <row r="1174" spans="1:5" ht="114.75">
      <c r="A1174" t="s">
        <v>60</v>
      </c>
      <c r="E1174" s="39" t="s">
        <v>966</v>
      </c>
    </row>
    <row r="1175" spans="1:16" ht="12.75">
      <c r="A1175" t="s">
        <v>52</v>
      </c>
      <c s="34" t="s">
        <v>77</v>
      </c>
      <c s="34" t="s">
        <v>967</v>
      </c>
      <c s="35" t="s">
        <v>5</v>
      </c>
      <c s="6" t="s">
        <v>968</v>
      </c>
      <c s="36" t="s">
        <v>85</v>
      </c>
      <c s="37">
        <v>2</v>
      </c>
      <c s="36">
        <v>0</v>
      </c>
      <c s="36">
        <f>ROUND(G1175*H1175,6)</f>
      </c>
      <c r="L1175" s="38">
        <v>0</v>
      </c>
      <c s="32">
        <f>ROUND(ROUND(L1175,2)*ROUND(G1175,3),2)</f>
      </c>
      <c s="36" t="s">
        <v>350</v>
      </c>
      <c>
        <f>(M1175*21)/100</f>
      </c>
      <c t="s">
        <v>27</v>
      </c>
    </row>
    <row r="1176" spans="1:5" ht="12.75">
      <c r="A1176" s="35" t="s">
        <v>58</v>
      </c>
      <c r="E1176" s="39" t="s">
        <v>5</v>
      </c>
    </row>
    <row r="1177" spans="1:5" ht="12.75">
      <c r="A1177" s="35" t="s">
        <v>59</v>
      </c>
      <c r="E1177" s="40" t="s">
        <v>5</v>
      </c>
    </row>
    <row r="1178" spans="1:5" ht="140.25">
      <c r="A1178" t="s">
        <v>60</v>
      </c>
      <c r="E1178" s="39" t="s">
        <v>499</v>
      </c>
    </row>
    <row r="1179" spans="1:16" ht="12.75">
      <c r="A1179" t="s">
        <v>52</v>
      </c>
      <c s="34" t="s">
        <v>82</v>
      </c>
      <c s="34" t="s">
        <v>969</v>
      </c>
      <c s="35" t="s">
        <v>5</v>
      </c>
      <c s="6" t="s">
        <v>970</v>
      </c>
      <c s="36" t="s">
        <v>85</v>
      </c>
      <c s="37">
        <v>1</v>
      </c>
      <c s="36">
        <v>0</v>
      </c>
      <c s="36">
        <f>ROUND(G1179*H1179,6)</f>
      </c>
      <c r="L1179" s="38">
        <v>0</v>
      </c>
      <c s="32">
        <f>ROUND(ROUND(L1179,2)*ROUND(G1179,3),2)</f>
      </c>
      <c s="36" t="s">
        <v>350</v>
      </c>
      <c>
        <f>(M1179*21)/100</f>
      </c>
      <c t="s">
        <v>27</v>
      </c>
    </row>
    <row r="1180" spans="1:5" ht="12.75">
      <c r="A1180" s="35" t="s">
        <v>58</v>
      </c>
      <c r="E1180" s="39" t="s">
        <v>5</v>
      </c>
    </row>
    <row r="1181" spans="1:5" ht="12.75">
      <c r="A1181" s="35" t="s">
        <v>59</v>
      </c>
      <c r="E1181" s="40" t="s">
        <v>5</v>
      </c>
    </row>
    <row r="1182" spans="1:5" ht="127.5">
      <c r="A1182" t="s">
        <v>60</v>
      </c>
      <c r="E1182" s="39" t="s">
        <v>971</v>
      </c>
    </row>
    <row r="1183" spans="1:16" ht="12.75">
      <c r="A1183" t="s">
        <v>52</v>
      </c>
      <c s="34" t="s">
        <v>87</v>
      </c>
      <c s="34" t="s">
        <v>972</v>
      </c>
      <c s="35" t="s">
        <v>5</v>
      </c>
      <c s="6" t="s">
        <v>973</v>
      </c>
      <c s="36" t="s">
        <v>85</v>
      </c>
      <c s="37">
        <v>1</v>
      </c>
      <c s="36">
        <v>0</v>
      </c>
      <c s="36">
        <f>ROUND(G1183*H1183,6)</f>
      </c>
      <c r="L1183" s="38">
        <v>0</v>
      </c>
      <c s="32">
        <f>ROUND(ROUND(L1183,2)*ROUND(G1183,3),2)</f>
      </c>
      <c s="36" t="s">
        <v>350</v>
      </c>
      <c>
        <f>(M1183*21)/100</f>
      </c>
      <c t="s">
        <v>27</v>
      </c>
    </row>
    <row r="1184" spans="1:5" ht="12.75">
      <c r="A1184" s="35" t="s">
        <v>58</v>
      </c>
      <c r="E1184" s="39" t="s">
        <v>5</v>
      </c>
    </row>
    <row r="1185" spans="1:5" ht="12.75">
      <c r="A1185" s="35" t="s">
        <v>59</v>
      </c>
      <c r="E1185" s="40" t="s">
        <v>5</v>
      </c>
    </row>
    <row r="1186" spans="1:5" ht="165.75">
      <c r="A1186" t="s">
        <v>60</v>
      </c>
      <c r="E1186" s="39" t="s">
        <v>548</v>
      </c>
    </row>
    <row r="1187" spans="1:16" ht="12.75">
      <c r="A1187" t="s">
        <v>52</v>
      </c>
      <c s="34" t="s">
        <v>91</v>
      </c>
      <c s="34" t="s">
        <v>974</v>
      </c>
      <c s="35" t="s">
        <v>5</v>
      </c>
      <c s="6" t="s">
        <v>975</v>
      </c>
      <c s="36" t="s">
        <v>85</v>
      </c>
      <c s="37">
        <v>4</v>
      </c>
      <c s="36">
        <v>0</v>
      </c>
      <c s="36">
        <f>ROUND(G1187*H1187,6)</f>
      </c>
      <c r="L1187" s="38">
        <v>0</v>
      </c>
      <c s="32">
        <f>ROUND(ROUND(L1187,2)*ROUND(G1187,3),2)</f>
      </c>
      <c s="36" t="s">
        <v>350</v>
      </c>
      <c>
        <f>(M1187*21)/100</f>
      </c>
      <c t="s">
        <v>27</v>
      </c>
    </row>
    <row r="1188" spans="1:5" ht="12.75">
      <c r="A1188" s="35" t="s">
        <v>58</v>
      </c>
      <c r="E1188" s="39" t="s">
        <v>5</v>
      </c>
    </row>
    <row r="1189" spans="1:5" ht="12.75">
      <c r="A1189" s="35" t="s">
        <v>59</v>
      </c>
      <c r="E1189" s="40" t="s">
        <v>5</v>
      </c>
    </row>
    <row r="1190" spans="1:5" ht="12.75">
      <c r="A1190" t="s">
        <v>60</v>
      </c>
      <c r="E1190" s="39" t="s">
        <v>594</v>
      </c>
    </row>
    <row r="1191" spans="1:16" ht="12.75">
      <c r="A1191" t="s">
        <v>52</v>
      </c>
      <c s="34" t="s">
        <v>96</v>
      </c>
      <c s="34" t="s">
        <v>976</v>
      </c>
      <c s="35" t="s">
        <v>5</v>
      </c>
      <c s="6" t="s">
        <v>977</v>
      </c>
      <c s="36" t="s">
        <v>85</v>
      </c>
      <c s="37">
        <v>4</v>
      </c>
      <c s="36">
        <v>0</v>
      </c>
      <c s="36">
        <f>ROUND(G1191*H1191,6)</f>
      </c>
      <c r="L1191" s="38">
        <v>0</v>
      </c>
      <c s="32">
        <f>ROUND(ROUND(L1191,2)*ROUND(G1191,3),2)</f>
      </c>
      <c s="36" t="s">
        <v>350</v>
      </c>
      <c>
        <f>(M1191*21)/100</f>
      </c>
      <c t="s">
        <v>27</v>
      </c>
    </row>
    <row r="1192" spans="1:5" ht="12.75">
      <c r="A1192" s="35" t="s">
        <v>58</v>
      </c>
      <c r="E1192" s="39" t="s">
        <v>5</v>
      </c>
    </row>
    <row r="1193" spans="1:5" ht="12.75">
      <c r="A1193" s="35" t="s">
        <v>59</v>
      </c>
      <c r="E1193" s="40" t="s">
        <v>5</v>
      </c>
    </row>
    <row r="1194" spans="1:5" ht="12.75">
      <c r="A1194" t="s">
        <v>60</v>
      </c>
      <c r="E1194" s="39" t="s">
        <v>594</v>
      </c>
    </row>
    <row r="1195" spans="1:16" ht="12.75">
      <c r="A1195" t="s">
        <v>52</v>
      </c>
      <c s="34" t="s">
        <v>181</v>
      </c>
      <c s="34" t="s">
        <v>978</v>
      </c>
      <c s="35" t="s">
        <v>5</v>
      </c>
      <c s="6" t="s">
        <v>979</v>
      </c>
      <c s="36" t="s">
        <v>85</v>
      </c>
      <c s="37">
        <v>1</v>
      </c>
      <c s="36">
        <v>0</v>
      </c>
      <c s="36">
        <f>ROUND(G1195*H1195,6)</f>
      </c>
      <c r="L1195" s="38">
        <v>0</v>
      </c>
      <c s="32">
        <f>ROUND(ROUND(L1195,2)*ROUND(G1195,3),2)</f>
      </c>
      <c s="36" t="s">
        <v>350</v>
      </c>
      <c>
        <f>(M1195*21)/100</f>
      </c>
      <c t="s">
        <v>27</v>
      </c>
    </row>
    <row r="1196" spans="1:5" ht="12.75">
      <c r="A1196" s="35" t="s">
        <v>58</v>
      </c>
      <c r="E1196" s="39" t="s">
        <v>5</v>
      </c>
    </row>
    <row r="1197" spans="1:5" ht="12.75">
      <c r="A1197" s="35" t="s">
        <v>59</v>
      </c>
      <c r="E1197" s="40" t="s">
        <v>5</v>
      </c>
    </row>
    <row r="1198" spans="1:5" ht="114.75">
      <c r="A1198" t="s">
        <v>60</v>
      </c>
      <c r="E1198" s="39" t="s">
        <v>496</v>
      </c>
    </row>
    <row r="1199" spans="1:16" ht="12.75">
      <c r="A1199" t="s">
        <v>52</v>
      </c>
      <c s="34" t="s">
        <v>186</v>
      </c>
      <c s="34" t="s">
        <v>980</v>
      </c>
      <c s="35" t="s">
        <v>5</v>
      </c>
      <c s="6" t="s">
        <v>981</v>
      </c>
      <c s="36" t="s">
        <v>85</v>
      </c>
      <c s="37">
        <v>2</v>
      </c>
      <c s="36">
        <v>0</v>
      </c>
      <c s="36">
        <f>ROUND(G1199*H1199,6)</f>
      </c>
      <c r="L1199" s="38">
        <v>0</v>
      </c>
      <c s="32">
        <f>ROUND(ROUND(L1199,2)*ROUND(G1199,3),2)</f>
      </c>
      <c s="36" t="s">
        <v>350</v>
      </c>
      <c>
        <f>(M1199*21)/100</f>
      </c>
      <c t="s">
        <v>27</v>
      </c>
    </row>
    <row r="1200" spans="1:5" ht="12.75">
      <c r="A1200" s="35" t="s">
        <v>58</v>
      </c>
      <c r="E1200" s="39" t="s">
        <v>5</v>
      </c>
    </row>
    <row r="1201" spans="1:5" ht="12.75">
      <c r="A1201" s="35" t="s">
        <v>59</v>
      </c>
      <c r="E1201" s="40" t="s">
        <v>5</v>
      </c>
    </row>
    <row r="1202" spans="1:5" ht="140.25">
      <c r="A1202" t="s">
        <v>60</v>
      </c>
      <c r="E1202" s="39" t="s">
        <v>499</v>
      </c>
    </row>
    <row r="1203" spans="1:16" ht="12.75">
      <c r="A1203" t="s">
        <v>52</v>
      </c>
      <c s="34" t="s">
        <v>189</v>
      </c>
      <c s="34" t="s">
        <v>982</v>
      </c>
      <c s="35" t="s">
        <v>5</v>
      </c>
      <c s="6" t="s">
        <v>983</v>
      </c>
      <c s="36" t="s">
        <v>85</v>
      </c>
      <c s="37">
        <v>1</v>
      </c>
      <c s="36">
        <v>0</v>
      </c>
      <c s="36">
        <f>ROUND(G1203*H1203,6)</f>
      </c>
      <c r="L1203" s="38">
        <v>0</v>
      </c>
      <c s="32">
        <f>ROUND(ROUND(L1203,2)*ROUND(G1203,3),2)</f>
      </c>
      <c s="36" t="s">
        <v>350</v>
      </c>
      <c>
        <f>(M1203*21)/100</f>
      </c>
      <c t="s">
        <v>27</v>
      </c>
    </row>
    <row r="1204" spans="1:5" ht="12.75">
      <c r="A1204" s="35" t="s">
        <v>58</v>
      </c>
      <c r="E1204" s="39" t="s">
        <v>5</v>
      </c>
    </row>
    <row r="1205" spans="1:5" ht="12.75">
      <c r="A1205" s="35" t="s">
        <v>59</v>
      </c>
      <c r="E1205" s="40" t="s">
        <v>5</v>
      </c>
    </row>
    <row r="1206" spans="1:5" ht="165.75">
      <c r="A1206" t="s">
        <v>60</v>
      </c>
      <c r="E1206" s="39" t="s">
        <v>548</v>
      </c>
    </row>
    <row r="1207" spans="1:16" ht="12.75">
      <c r="A1207" t="s">
        <v>52</v>
      </c>
      <c s="34" t="s">
        <v>193</v>
      </c>
      <c s="34" t="s">
        <v>984</v>
      </c>
      <c s="35" t="s">
        <v>5</v>
      </c>
      <c s="6" t="s">
        <v>985</v>
      </c>
      <c s="36" t="s">
        <v>85</v>
      </c>
      <c s="37">
        <v>1</v>
      </c>
      <c s="36">
        <v>0</v>
      </c>
      <c s="36">
        <f>ROUND(G1207*H1207,6)</f>
      </c>
      <c r="L1207" s="38">
        <v>0</v>
      </c>
      <c s="32">
        <f>ROUND(ROUND(L1207,2)*ROUND(G1207,3),2)</f>
      </c>
      <c s="36" t="s">
        <v>350</v>
      </c>
      <c>
        <f>(M1207*21)/100</f>
      </c>
      <c t="s">
        <v>27</v>
      </c>
    </row>
    <row r="1208" spans="1:5" ht="12.75">
      <c r="A1208" s="35" t="s">
        <v>58</v>
      </c>
      <c r="E1208" s="39" t="s">
        <v>5</v>
      </c>
    </row>
    <row r="1209" spans="1:5" ht="12.75">
      <c r="A1209" s="35" t="s">
        <v>59</v>
      </c>
      <c r="E1209" s="40" t="s">
        <v>5</v>
      </c>
    </row>
    <row r="1210" spans="1:5" ht="114.75">
      <c r="A1210" t="s">
        <v>60</v>
      </c>
      <c r="E1210" s="39" t="s">
        <v>496</v>
      </c>
    </row>
    <row r="1211" spans="1:16" ht="25.5">
      <c r="A1211" t="s">
        <v>52</v>
      </c>
      <c s="34" t="s">
        <v>196</v>
      </c>
      <c s="34" t="s">
        <v>986</v>
      </c>
      <c s="35" t="s">
        <v>5</v>
      </c>
      <c s="6" t="s">
        <v>987</v>
      </c>
      <c s="36" t="s">
        <v>85</v>
      </c>
      <c s="37">
        <v>6</v>
      </c>
      <c s="36">
        <v>0</v>
      </c>
      <c s="36">
        <f>ROUND(G1211*H1211,6)</f>
      </c>
      <c r="L1211" s="38">
        <v>0</v>
      </c>
      <c s="32">
        <f>ROUND(ROUND(L1211,2)*ROUND(G1211,3),2)</f>
      </c>
      <c s="36" t="s">
        <v>350</v>
      </c>
      <c>
        <f>(M1211*21)/100</f>
      </c>
      <c t="s">
        <v>27</v>
      </c>
    </row>
    <row r="1212" spans="1:5" ht="12.75">
      <c r="A1212" s="35" t="s">
        <v>58</v>
      </c>
      <c r="E1212" s="39" t="s">
        <v>5</v>
      </c>
    </row>
    <row r="1213" spans="1:5" ht="12.75">
      <c r="A1213" s="35" t="s">
        <v>59</v>
      </c>
      <c r="E1213" s="40" t="s">
        <v>5</v>
      </c>
    </row>
    <row r="1214" spans="1:5" ht="114.75">
      <c r="A1214" t="s">
        <v>60</v>
      </c>
      <c r="E1214" s="39" t="s">
        <v>496</v>
      </c>
    </row>
    <row r="1215" spans="1:16" ht="12.75">
      <c r="A1215" t="s">
        <v>52</v>
      </c>
      <c s="34" t="s">
        <v>200</v>
      </c>
      <c s="34" t="s">
        <v>988</v>
      </c>
      <c s="35" t="s">
        <v>5</v>
      </c>
      <c s="6" t="s">
        <v>989</v>
      </c>
      <c s="36" t="s">
        <v>85</v>
      </c>
      <c s="37">
        <v>6</v>
      </c>
      <c s="36">
        <v>0</v>
      </c>
      <c s="36">
        <f>ROUND(G1215*H1215,6)</f>
      </c>
      <c r="L1215" s="38">
        <v>0</v>
      </c>
      <c s="32">
        <f>ROUND(ROUND(L1215,2)*ROUND(G1215,3),2)</f>
      </c>
      <c s="36" t="s">
        <v>350</v>
      </c>
      <c>
        <f>(M1215*21)/100</f>
      </c>
      <c t="s">
        <v>27</v>
      </c>
    </row>
    <row r="1216" spans="1:5" ht="12.75">
      <c r="A1216" s="35" t="s">
        <v>58</v>
      </c>
      <c r="E1216" s="39" t="s">
        <v>5</v>
      </c>
    </row>
    <row r="1217" spans="1:5" ht="12.75">
      <c r="A1217" s="35" t="s">
        <v>59</v>
      </c>
      <c r="E1217" s="40" t="s">
        <v>5</v>
      </c>
    </row>
    <row r="1218" spans="1:5" ht="140.25">
      <c r="A1218" t="s">
        <v>60</v>
      </c>
      <c r="E1218" s="39" t="s">
        <v>499</v>
      </c>
    </row>
    <row r="1219" spans="1:16" ht="12.75">
      <c r="A1219" t="s">
        <v>52</v>
      </c>
      <c s="34" t="s">
        <v>203</v>
      </c>
      <c s="34" t="s">
        <v>988</v>
      </c>
      <c s="35" t="s">
        <v>53</v>
      </c>
      <c s="6" t="s">
        <v>989</v>
      </c>
      <c s="36" t="s">
        <v>85</v>
      </c>
      <c s="37">
        <v>2</v>
      </c>
      <c s="36">
        <v>0</v>
      </c>
      <c s="36">
        <f>ROUND(G1219*H1219,6)</f>
      </c>
      <c r="L1219" s="38">
        <v>0</v>
      </c>
      <c s="32">
        <f>ROUND(ROUND(L1219,2)*ROUND(G1219,3),2)</f>
      </c>
      <c s="36" t="s">
        <v>350</v>
      </c>
      <c>
        <f>(M1219*21)/100</f>
      </c>
      <c t="s">
        <v>27</v>
      </c>
    </row>
    <row r="1220" spans="1:5" ht="12.75">
      <c r="A1220" s="35" t="s">
        <v>58</v>
      </c>
      <c r="E1220" s="39" t="s">
        <v>5</v>
      </c>
    </row>
    <row r="1221" spans="1:5" ht="12.75">
      <c r="A1221" s="35" t="s">
        <v>59</v>
      </c>
      <c r="E1221" s="40" t="s">
        <v>5</v>
      </c>
    </row>
    <row r="1222" spans="1:5" ht="140.25">
      <c r="A1222" t="s">
        <v>60</v>
      </c>
      <c r="E1222" s="39" t="s">
        <v>499</v>
      </c>
    </row>
    <row r="1223" spans="1:16" ht="12.75">
      <c r="A1223" t="s">
        <v>52</v>
      </c>
      <c s="34" t="s">
        <v>207</v>
      </c>
      <c s="34" t="s">
        <v>990</v>
      </c>
      <c s="35" t="s">
        <v>5</v>
      </c>
      <c s="6" t="s">
        <v>991</v>
      </c>
      <c s="36" t="s">
        <v>85</v>
      </c>
      <c s="37">
        <v>2</v>
      </c>
      <c s="36">
        <v>0</v>
      </c>
      <c s="36">
        <f>ROUND(G1223*H1223,6)</f>
      </c>
      <c r="L1223" s="38">
        <v>0</v>
      </c>
      <c s="32">
        <f>ROUND(ROUND(L1223,2)*ROUND(G1223,3),2)</f>
      </c>
      <c s="36" t="s">
        <v>350</v>
      </c>
      <c>
        <f>(M1223*21)/100</f>
      </c>
      <c t="s">
        <v>27</v>
      </c>
    </row>
    <row r="1224" spans="1:5" ht="12.75">
      <c r="A1224" s="35" t="s">
        <v>58</v>
      </c>
      <c r="E1224" s="39" t="s">
        <v>5</v>
      </c>
    </row>
    <row r="1225" spans="1:5" ht="12.75">
      <c r="A1225" s="35" t="s">
        <v>59</v>
      </c>
      <c r="E1225" s="40" t="s">
        <v>5</v>
      </c>
    </row>
    <row r="1226" spans="1:5" ht="165.75">
      <c r="A1226" t="s">
        <v>60</v>
      </c>
      <c r="E1226" s="39" t="s">
        <v>548</v>
      </c>
    </row>
    <row r="1227" spans="1:16" ht="12.75">
      <c r="A1227" t="s">
        <v>52</v>
      </c>
      <c s="34" t="s">
        <v>159</v>
      </c>
      <c s="34" t="s">
        <v>992</v>
      </c>
      <c s="35" t="s">
        <v>5</v>
      </c>
      <c s="6" t="s">
        <v>993</v>
      </c>
      <c s="36" t="s">
        <v>573</v>
      </c>
      <c s="37">
        <v>1</v>
      </c>
      <c s="36">
        <v>0</v>
      </c>
      <c s="36">
        <f>ROUND(G1227*H1227,6)</f>
      </c>
      <c r="L1227" s="38">
        <v>0</v>
      </c>
      <c s="32">
        <f>ROUND(ROUND(L1227,2)*ROUND(G1227,3),2)</f>
      </c>
      <c s="36" t="s">
        <v>350</v>
      </c>
      <c>
        <f>(M1227*21)/100</f>
      </c>
      <c t="s">
        <v>27</v>
      </c>
    </row>
    <row r="1228" spans="1:5" ht="12.75">
      <c r="A1228" s="35" t="s">
        <v>58</v>
      </c>
      <c r="E1228" s="39" t="s">
        <v>5</v>
      </c>
    </row>
    <row r="1229" spans="1:5" ht="12.75">
      <c r="A1229" s="35" t="s">
        <v>59</v>
      </c>
      <c r="E1229" s="40" t="s">
        <v>5</v>
      </c>
    </row>
    <row r="1230" spans="1:5" ht="140.25">
      <c r="A1230" t="s">
        <v>60</v>
      </c>
      <c r="E1230" s="39" t="s">
        <v>577</v>
      </c>
    </row>
    <row r="1231" spans="1:16" ht="12.75">
      <c r="A1231" t="s">
        <v>52</v>
      </c>
      <c s="34" t="s">
        <v>210</v>
      </c>
      <c s="34" t="s">
        <v>994</v>
      </c>
      <c s="35" t="s">
        <v>5</v>
      </c>
      <c s="6" t="s">
        <v>995</v>
      </c>
      <c s="36" t="s">
        <v>573</v>
      </c>
      <c s="37">
        <v>1</v>
      </c>
      <c s="36">
        <v>0</v>
      </c>
      <c s="36">
        <f>ROUND(G1231*H1231,6)</f>
      </c>
      <c r="L1231" s="38">
        <v>0</v>
      </c>
      <c s="32">
        <f>ROUND(ROUND(L1231,2)*ROUND(G1231,3),2)</f>
      </c>
      <c s="36" t="s">
        <v>350</v>
      </c>
      <c>
        <f>(M1231*21)/100</f>
      </c>
      <c t="s">
        <v>27</v>
      </c>
    </row>
    <row r="1232" spans="1:5" ht="12.75">
      <c r="A1232" s="35" t="s">
        <v>58</v>
      </c>
      <c r="E1232" s="39" t="s">
        <v>5</v>
      </c>
    </row>
    <row r="1233" spans="1:5" ht="12.75">
      <c r="A1233" s="35" t="s">
        <v>59</v>
      </c>
      <c r="E1233" s="40" t="s">
        <v>5</v>
      </c>
    </row>
    <row r="1234" spans="1:5" ht="140.25">
      <c r="A1234" t="s">
        <v>60</v>
      </c>
      <c r="E1234" s="39" t="s">
        <v>577</v>
      </c>
    </row>
    <row r="1235" spans="1:16" ht="25.5">
      <c r="A1235" t="s">
        <v>52</v>
      </c>
      <c s="34" t="s">
        <v>215</v>
      </c>
      <c s="34" t="s">
        <v>996</v>
      </c>
      <c s="35" t="s">
        <v>5</v>
      </c>
      <c s="6" t="s">
        <v>997</v>
      </c>
      <c s="36" t="s">
        <v>85</v>
      </c>
      <c s="37">
        <v>3</v>
      </c>
      <c s="36">
        <v>0</v>
      </c>
      <c s="36">
        <f>ROUND(G1235*H1235,6)</f>
      </c>
      <c r="L1235" s="38">
        <v>0</v>
      </c>
      <c s="32">
        <f>ROUND(ROUND(L1235,2)*ROUND(G1235,3),2)</f>
      </c>
      <c s="36" t="s">
        <v>350</v>
      </c>
      <c>
        <f>(M1235*21)/100</f>
      </c>
      <c t="s">
        <v>27</v>
      </c>
    </row>
    <row r="1236" spans="1:5" ht="12.75">
      <c r="A1236" s="35" t="s">
        <v>58</v>
      </c>
      <c r="E1236" s="39" t="s">
        <v>5</v>
      </c>
    </row>
    <row r="1237" spans="1:5" ht="12.75">
      <c r="A1237" s="35" t="s">
        <v>59</v>
      </c>
      <c r="E1237" s="40" t="s">
        <v>5</v>
      </c>
    </row>
    <row r="1238" spans="1:5" ht="114.75">
      <c r="A1238" t="s">
        <v>60</v>
      </c>
      <c r="E1238" s="39" t="s">
        <v>496</v>
      </c>
    </row>
    <row r="1239" spans="1:16" ht="25.5">
      <c r="A1239" t="s">
        <v>52</v>
      </c>
      <c s="34" t="s">
        <v>219</v>
      </c>
      <c s="34" t="s">
        <v>998</v>
      </c>
      <c s="35" t="s">
        <v>5</v>
      </c>
      <c s="6" t="s">
        <v>999</v>
      </c>
      <c s="36" t="s">
        <v>85</v>
      </c>
      <c s="37">
        <v>3</v>
      </c>
      <c s="36">
        <v>0</v>
      </c>
      <c s="36">
        <f>ROUND(G1239*H1239,6)</f>
      </c>
      <c r="L1239" s="38">
        <v>0</v>
      </c>
      <c s="32">
        <f>ROUND(ROUND(L1239,2)*ROUND(G1239,3),2)</f>
      </c>
      <c s="36" t="s">
        <v>350</v>
      </c>
      <c>
        <f>(M1239*21)/100</f>
      </c>
      <c t="s">
        <v>27</v>
      </c>
    </row>
    <row r="1240" spans="1:5" ht="12.75">
      <c r="A1240" s="35" t="s">
        <v>58</v>
      </c>
      <c r="E1240" s="39" t="s">
        <v>5</v>
      </c>
    </row>
    <row r="1241" spans="1:5" ht="12.75">
      <c r="A1241" s="35" t="s">
        <v>59</v>
      </c>
      <c r="E1241" s="40" t="s">
        <v>5</v>
      </c>
    </row>
    <row r="1242" spans="1:5" ht="140.25">
      <c r="A1242" t="s">
        <v>60</v>
      </c>
      <c r="E1242" s="39" t="s">
        <v>499</v>
      </c>
    </row>
    <row r="1243" spans="1:13" ht="12.75">
      <c r="A1243" t="s">
        <v>49</v>
      </c>
      <c r="C1243" s="31" t="s">
        <v>367</v>
      </c>
      <c r="E1243" s="33" t="s">
        <v>584</v>
      </c>
      <c r="J1243" s="32">
        <f>0</f>
      </c>
      <c s="32">
        <f>0</f>
      </c>
      <c s="32">
        <f>0+L1244+L1248+L1252+L1256+L1260+L1264+L1268</f>
      </c>
      <c s="32">
        <f>0+M1244+M1248+M1252+M1256+M1260+M1264+M1268</f>
      </c>
    </row>
    <row r="1244" spans="1:16" ht="25.5">
      <c r="A1244" t="s">
        <v>52</v>
      </c>
      <c s="34" t="s">
        <v>224</v>
      </c>
      <c s="34" t="s">
        <v>585</v>
      </c>
      <c s="35" t="s">
        <v>371</v>
      </c>
      <c s="6" t="s">
        <v>586</v>
      </c>
      <c s="36" t="s">
        <v>373</v>
      </c>
      <c s="37">
        <v>2</v>
      </c>
      <c s="36">
        <v>0</v>
      </c>
      <c s="36">
        <f>ROUND(G1244*H1244,6)</f>
      </c>
      <c r="L1244" s="38">
        <v>0</v>
      </c>
      <c s="32">
        <f>ROUND(ROUND(L1244,2)*ROUND(G1244,3),2)</f>
      </c>
      <c s="36" t="s">
        <v>350</v>
      </c>
      <c>
        <f>(M1244*21)/100</f>
      </c>
      <c t="s">
        <v>27</v>
      </c>
    </row>
    <row r="1245" spans="1:5" ht="12.75">
      <c r="A1245" s="35" t="s">
        <v>58</v>
      </c>
      <c r="E1245" s="39" t="s">
        <v>374</v>
      </c>
    </row>
    <row r="1246" spans="1:5" ht="12.75">
      <c r="A1246" s="35" t="s">
        <v>59</v>
      </c>
      <c r="E1246" s="40" t="s">
        <v>5</v>
      </c>
    </row>
    <row r="1247" spans="1:5" ht="165.75">
      <c r="A1247" t="s">
        <v>60</v>
      </c>
      <c r="E1247" s="39" t="s">
        <v>517</v>
      </c>
    </row>
    <row r="1248" spans="1:16" ht="25.5">
      <c r="A1248" t="s">
        <v>52</v>
      </c>
      <c s="34" t="s">
        <v>228</v>
      </c>
      <c s="34" t="s">
        <v>587</v>
      </c>
      <c s="35" t="s">
        <v>371</v>
      </c>
      <c s="6" t="s">
        <v>588</v>
      </c>
      <c s="36" t="s">
        <v>373</v>
      </c>
      <c s="37">
        <v>0.5</v>
      </c>
      <c s="36">
        <v>0</v>
      </c>
      <c s="36">
        <f>ROUND(G1248*H1248,6)</f>
      </c>
      <c r="L1248" s="38">
        <v>0</v>
      </c>
      <c s="32">
        <f>ROUND(ROUND(L1248,2)*ROUND(G1248,3),2)</f>
      </c>
      <c s="36" t="s">
        <v>350</v>
      </c>
      <c>
        <f>(M1248*21)/100</f>
      </c>
      <c t="s">
        <v>27</v>
      </c>
    </row>
    <row r="1249" spans="1:5" ht="12.75">
      <c r="A1249" s="35" t="s">
        <v>58</v>
      </c>
      <c r="E1249" s="39" t="s">
        <v>374</v>
      </c>
    </row>
    <row r="1250" spans="1:5" ht="12.75">
      <c r="A1250" s="35" t="s">
        <v>59</v>
      </c>
      <c r="E1250" s="40" t="s">
        <v>5</v>
      </c>
    </row>
    <row r="1251" spans="1:5" ht="165.75">
      <c r="A1251" t="s">
        <v>60</v>
      </c>
      <c r="E1251" s="39" t="s">
        <v>517</v>
      </c>
    </row>
    <row r="1252" spans="1:16" ht="38.25">
      <c r="A1252" t="s">
        <v>52</v>
      </c>
      <c s="34" t="s">
        <v>232</v>
      </c>
      <c s="34" t="s">
        <v>518</v>
      </c>
      <c s="35" t="s">
        <v>371</v>
      </c>
      <c s="6" t="s">
        <v>519</v>
      </c>
      <c s="36" t="s">
        <v>373</v>
      </c>
      <c s="37">
        <v>0.1</v>
      </c>
      <c s="36">
        <v>0</v>
      </c>
      <c s="36">
        <f>ROUND(G1252*H1252,6)</f>
      </c>
      <c r="L1252" s="38">
        <v>0</v>
      </c>
      <c s="32">
        <f>ROUND(ROUND(L1252,2)*ROUND(G1252,3),2)</f>
      </c>
      <c s="36" t="s">
        <v>350</v>
      </c>
      <c>
        <f>(M1252*21)/100</f>
      </c>
      <c t="s">
        <v>27</v>
      </c>
    </row>
    <row r="1253" spans="1:5" ht="25.5">
      <c r="A1253" s="35" t="s">
        <v>58</v>
      </c>
      <c r="E1253" s="39" t="s">
        <v>520</v>
      </c>
    </row>
    <row r="1254" spans="1:5" ht="12.75">
      <c r="A1254" s="35" t="s">
        <v>59</v>
      </c>
      <c r="E1254" s="40" t="s">
        <v>5</v>
      </c>
    </row>
    <row r="1255" spans="1:5" ht="165.75">
      <c r="A1255" t="s">
        <v>60</v>
      </c>
      <c r="E1255" s="39" t="s">
        <v>517</v>
      </c>
    </row>
    <row r="1256" spans="1:16" ht="25.5">
      <c r="A1256" t="s">
        <v>52</v>
      </c>
      <c s="34" t="s">
        <v>236</v>
      </c>
      <c s="34" t="s">
        <v>589</v>
      </c>
      <c s="35" t="s">
        <v>371</v>
      </c>
      <c s="6" t="s">
        <v>590</v>
      </c>
      <c s="36" t="s">
        <v>373</v>
      </c>
      <c s="37">
        <v>0.05</v>
      </c>
      <c s="36">
        <v>0</v>
      </c>
      <c s="36">
        <f>ROUND(G1256*H1256,6)</f>
      </c>
      <c r="L1256" s="38">
        <v>0</v>
      </c>
      <c s="32">
        <f>ROUND(ROUND(L1256,2)*ROUND(G1256,3),2)</f>
      </c>
      <c s="36" t="s">
        <v>350</v>
      </c>
      <c>
        <f>(M1256*21)/100</f>
      </c>
      <c t="s">
        <v>27</v>
      </c>
    </row>
    <row r="1257" spans="1:5" ht="25.5">
      <c r="A1257" s="35" t="s">
        <v>58</v>
      </c>
      <c r="E1257" s="39" t="s">
        <v>591</v>
      </c>
    </row>
    <row r="1258" spans="1:5" ht="12.75">
      <c r="A1258" s="35" t="s">
        <v>59</v>
      </c>
      <c r="E1258" s="40" t="s">
        <v>5</v>
      </c>
    </row>
    <row r="1259" spans="1:5" ht="165.75">
      <c r="A1259" t="s">
        <v>60</v>
      </c>
      <c r="E1259" s="39" t="s">
        <v>517</v>
      </c>
    </row>
    <row r="1260" spans="1:16" ht="25.5">
      <c r="A1260" t="s">
        <v>52</v>
      </c>
      <c s="34" t="s">
        <v>240</v>
      </c>
      <c s="34" t="s">
        <v>386</v>
      </c>
      <c s="35" t="s">
        <v>371</v>
      </c>
      <c s="6" t="s">
        <v>387</v>
      </c>
      <c s="36" t="s">
        <v>373</v>
      </c>
      <c s="37">
        <v>0.05</v>
      </c>
      <c s="36">
        <v>0</v>
      </c>
      <c s="36">
        <f>ROUND(G1260*H1260,6)</f>
      </c>
      <c r="L1260" s="38">
        <v>0</v>
      </c>
      <c s="32">
        <f>ROUND(ROUND(L1260,2)*ROUND(G1260,3),2)</f>
      </c>
      <c s="36" t="s">
        <v>350</v>
      </c>
      <c>
        <f>(M1260*21)/100</f>
      </c>
      <c t="s">
        <v>27</v>
      </c>
    </row>
    <row r="1261" spans="1:5" ht="12.75">
      <c r="A1261" s="35" t="s">
        <v>58</v>
      </c>
      <c r="E1261" s="39" t="s">
        <v>374</v>
      </c>
    </row>
    <row r="1262" spans="1:5" ht="12.75">
      <c r="A1262" s="35" t="s">
        <v>59</v>
      </c>
      <c r="E1262" s="40" t="s">
        <v>5</v>
      </c>
    </row>
    <row r="1263" spans="1:5" ht="165.75">
      <c r="A1263" t="s">
        <v>60</v>
      </c>
      <c r="E1263" s="39" t="s">
        <v>517</v>
      </c>
    </row>
    <row r="1264" spans="1:16" ht="25.5">
      <c r="A1264" t="s">
        <v>52</v>
      </c>
      <c s="34" t="s">
        <v>244</v>
      </c>
      <c s="34" t="s">
        <v>389</v>
      </c>
      <c s="35" t="s">
        <v>371</v>
      </c>
      <c s="6" t="s">
        <v>390</v>
      </c>
      <c s="36" t="s">
        <v>373</v>
      </c>
      <c s="37">
        <v>0.05</v>
      </c>
      <c s="36">
        <v>0</v>
      </c>
      <c s="36">
        <f>ROUND(G1264*H1264,6)</f>
      </c>
      <c r="L1264" s="38">
        <v>0</v>
      </c>
      <c s="32">
        <f>ROUND(ROUND(L1264,2)*ROUND(G1264,3),2)</f>
      </c>
      <c s="36" t="s">
        <v>350</v>
      </c>
      <c>
        <f>(M1264*21)/100</f>
      </c>
      <c t="s">
        <v>27</v>
      </c>
    </row>
    <row r="1265" spans="1:5" ht="12.75">
      <c r="A1265" s="35" t="s">
        <v>58</v>
      </c>
      <c r="E1265" s="39" t="s">
        <v>374</v>
      </c>
    </row>
    <row r="1266" spans="1:5" ht="12.75">
      <c r="A1266" s="35" t="s">
        <v>59</v>
      </c>
      <c r="E1266" s="40" t="s">
        <v>5</v>
      </c>
    </row>
    <row r="1267" spans="1:5" ht="165.75">
      <c r="A1267" t="s">
        <v>60</v>
      </c>
      <c r="E1267" s="39" t="s">
        <v>517</v>
      </c>
    </row>
    <row r="1268" spans="1:16" ht="25.5">
      <c r="A1268" t="s">
        <v>52</v>
      </c>
      <c s="34" t="s">
        <v>247</v>
      </c>
      <c s="34" t="s">
        <v>392</v>
      </c>
      <c s="35" t="s">
        <v>371</v>
      </c>
      <c s="6" t="s">
        <v>393</v>
      </c>
      <c s="36" t="s">
        <v>373</v>
      </c>
      <c s="37">
        <v>0.05</v>
      </c>
      <c s="36">
        <v>0</v>
      </c>
      <c s="36">
        <f>ROUND(G1268*H1268,6)</f>
      </c>
      <c r="L1268" s="38">
        <v>0</v>
      </c>
      <c s="32">
        <f>ROUND(ROUND(L1268,2)*ROUND(G1268,3),2)</f>
      </c>
      <c s="36" t="s">
        <v>350</v>
      </c>
      <c>
        <f>(M1268*21)/100</f>
      </c>
      <c t="s">
        <v>27</v>
      </c>
    </row>
    <row r="1269" spans="1:5" ht="12.75">
      <c r="A1269" s="35" t="s">
        <v>58</v>
      </c>
      <c r="E1269" s="39" t="s">
        <v>374</v>
      </c>
    </row>
    <row r="1270" spans="1:5" ht="12.75">
      <c r="A1270" s="35" t="s">
        <v>59</v>
      </c>
      <c r="E1270" s="40" t="s">
        <v>5</v>
      </c>
    </row>
    <row r="1271" spans="1:5" ht="165.75">
      <c r="A1271" t="s">
        <v>60</v>
      </c>
      <c r="E1271" s="39" t="s">
        <v>517</v>
      </c>
    </row>
    <row r="1272" spans="1:13" ht="12.75">
      <c r="A1272" t="s">
        <v>46</v>
      </c>
      <c r="C1272" s="31" t="s">
        <v>1000</v>
      </c>
      <c r="E1272" s="33" t="s">
        <v>1001</v>
      </c>
      <c r="J1272" s="32">
        <f>0+J1273+J1286+J1291+J1296+J1481</f>
      </c>
      <c s="32">
        <f>0+K1273+K1286+K1291+K1296+K1481</f>
      </c>
      <c s="32">
        <f>0+L1273+L1286+L1291+L1296+L1481</f>
      </c>
      <c s="32">
        <f>0+M1273+M1286+M1291+M1296+M1481</f>
      </c>
    </row>
    <row r="1273" spans="1:13" ht="12.75">
      <c r="A1273" t="s">
        <v>49</v>
      </c>
      <c r="C1273" s="31" t="s">
        <v>53</v>
      </c>
      <c r="E1273" s="33" t="s">
        <v>406</v>
      </c>
      <c r="J1273" s="32">
        <f>0</f>
      </c>
      <c s="32">
        <f>0</f>
      </c>
      <c s="32">
        <f>0+L1274+L1278+L1282</f>
      </c>
      <c s="32">
        <f>0+M1274+M1278+M1282</f>
      </c>
    </row>
    <row r="1274" spans="1:16" ht="12.75">
      <c r="A1274" t="s">
        <v>52</v>
      </c>
      <c s="34" t="s">
        <v>53</v>
      </c>
      <c s="34" t="s">
        <v>1002</v>
      </c>
      <c s="35" t="s">
        <v>5</v>
      </c>
      <c s="6" t="s">
        <v>1003</v>
      </c>
      <c s="36" t="s">
        <v>56</v>
      </c>
      <c s="37">
        <v>6.3</v>
      </c>
      <c s="36">
        <v>0</v>
      </c>
      <c s="36">
        <f>ROUND(G1274*H1274,6)</f>
      </c>
      <c r="L1274" s="38">
        <v>0</v>
      </c>
      <c s="32">
        <f>ROUND(ROUND(L1274,2)*ROUND(G1274,3),2)</f>
      </c>
      <c s="36" t="s">
        <v>350</v>
      </c>
      <c>
        <f>(M1274*21)/100</f>
      </c>
      <c t="s">
        <v>27</v>
      </c>
    </row>
    <row r="1275" spans="1:5" ht="12.75">
      <c r="A1275" s="35" t="s">
        <v>58</v>
      </c>
      <c r="E1275" s="39" t="s">
        <v>5</v>
      </c>
    </row>
    <row r="1276" spans="1:5" ht="12.75">
      <c r="A1276" s="35" t="s">
        <v>59</v>
      </c>
      <c r="E1276" s="40" t="s">
        <v>1004</v>
      </c>
    </row>
    <row r="1277" spans="1:5" ht="63.75">
      <c r="A1277" t="s">
        <v>60</v>
      </c>
      <c r="E1277" s="39" t="s">
        <v>1005</v>
      </c>
    </row>
    <row r="1278" spans="1:16" ht="12.75">
      <c r="A1278" t="s">
        <v>52</v>
      </c>
      <c s="34" t="s">
        <v>27</v>
      </c>
      <c s="34" t="s">
        <v>817</v>
      </c>
      <c s="35" t="s">
        <v>5</v>
      </c>
      <c s="6" t="s">
        <v>818</v>
      </c>
      <c s="36" t="s">
        <v>56</v>
      </c>
      <c s="37">
        <v>2</v>
      </c>
      <c s="36">
        <v>0</v>
      </c>
      <c s="36">
        <f>ROUND(G1278*H1278,6)</f>
      </c>
      <c r="L1278" s="38">
        <v>0</v>
      </c>
      <c s="32">
        <f>ROUND(ROUND(L1278,2)*ROUND(G1278,3),2)</f>
      </c>
      <c s="36" t="s">
        <v>350</v>
      </c>
      <c>
        <f>(M1278*21)/100</f>
      </c>
      <c t="s">
        <v>27</v>
      </c>
    </row>
    <row r="1279" spans="1:5" ht="12.75">
      <c r="A1279" s="35" t="s">
        <v>58</v>
      </c>
      <c r="E1279" s="39" t="s">
        <v>5</v>
      </c>
    </row>
    <row r="1280" spans="1:5" ht="12.75">
      <c r="A1280" s="35" t="s">
        <v>59</v>
      </c>
      <c r="E1280" s="40" t="s">
        <v>5</v>
      </c>
    </row>
    <row r="1281" spans="1:5" ht="357">
      <c r="A1281" t="s">
        <v>60</v>
      </c>
      <c r="E1281" s="39" t="s">
        <v>526</v>
      </c>
    </row>
    <row r="1282" spans="1:16" ht="12.75">
      <c r="A1282" t="s">
        <v>52</v>
      </c>
      <c s="34" t="s">
        <v>26</v>
      </c>
      <c s="34" t="s">
        <v>523</v>
      </c>
      <c s="35" t="s">
        <v>5</v>
      </c>
      <c s="6" t="s">
        <v>524</v>
      </c>
      <c s="36" t="s">
        <v>56</v>
      </c>
      <c s="37">
        <v>22.5</v>
      </c>
      <c s="36">
        <v>0</v>
      </c>
      <c s="36">
        <f>ROUND(G1282*H1282,6)</f>
      </c>
      <c r="L1282" s="38">
        <v>0</v>
      </c>
      <c s="32">
        <f>ROUND(ROUND(L1282,2)*ROUND(G1282,3),2)</f>
      </c>
      <c s="36" t="s">
        <v>350</v>
      </c>
      <c>
        <f>(M1282*21)/100</f>
      </c>
      <c t="s">
        <v>27</v>
      </c>
    </row>
    <row r="1283" spans="1:5" ht="12.75">
      <c r="A1283" s="35" t="s">
        <v>58</v>
      </c>
      <c r="E1283" s="39" t="s">
        <v>5</v>
      </c>
    </row>
    <row r="1284" spans="1:5" ht="89.25">
      <c r="A1284" s="35" t="s">
        <v>59</v>
      </c>
      <c r="E1284" s="40" t="s">
        <v>1006</v>
      </c>
    </row>
    <row r="1285" spans="1:5" ht="357">
      <c r="A1285" t="s">
        <v>60</v>
      </c>
      <c r="E1285" s="39" t="s">
        <v>526</v>
      </c>
    </row>
    <row r="1286" spans="1:13" ht="12.75">
      <c r="A1286" t="s">
        <v>49</v>
      </c>
      <c r="C1286" s="31" t="s">
        <v>27</v>
      </c>
      <c r="E1286" s="33" t="s">
        <v>821</v>
      </c>
      <c r="J1286" s="32">
        <f>0</f>
      </c>
      <c s="32">
        <f>0</f>
      </c>
      <c s="32">
        <f>0+L1287</f>
      </c>
      <c s="32">
        <f>0+M1287</f>
      </c>
    </row>
    <row r="1287" spans="1:16" ht="12.75">
      <c r="A1287" t="s">
        <v>52</v>
      </c>
      <c s="34" t="s">
        <v>70</v>
      </c>
      <c s="34" t="s">
        <v>822</v>
      </c>
      <c s="35" t="s">
        <v>5</v>
      </c>
      <c s="6" t="s">
        <v>823</v>
      </c>
      <c s="36" t="s">
        <v>56</v>
      </c>
      <c s="37">
        <v>2</v>
      </c>
      <c s="36">
        <v>0</v>
      </c>
      <c s="36">
        <f>ROUND(G1287*H1287,6)</f>
      </c>
      <c r="L1287" s="38">
        <v>0</v>
      </c>
      <c s="32">
        <f>ROUND(ROUND(L1287,2)*ROUND(G1287,3),2)</f>
      </c>
      <c s="36" t="s">
        <v>350</v>
      </c>
      <c>
        <f>(M1287*21)/100</f>
      </c>
      <c t="s">
        <v>27</v>
      </c>
    </row>
    <row r="1288" spans="1:5" ht="12.75">
      <c r="A1288" s="35" t="s">
        <v>58</v>
      </c>
      <c r="E1288" s="39" t="s">
        <v>5</v>
      </c>
    </row>
    <row r="1289" spans="1:5" ht="12.75">
      <c r="A1289" s="35" t="s">
        <v>59</v>
      </c>
      <c r="E1289" s="40" t="s">
        <v>5</v>
      </c>
    </row>
    <row r="1290" spans="1:5" ht="395.25">
      <c r="A1290" t="s">
        <v>60</v>
      </c>
      <c r="E1290" s="39" t="s">
        <v>824</v>
      </c>
    </row>
    <row r="1291" spans="1:13" ht="12.75">
      <c r="A1291" t="s">
        <v>49</v>
      </c>
      <c r="C1291" s="31" t="s">
        <v>110</v>
      </c>
      <c r="E1291" s="33" t="s">
        <v>1007</v>
      </c>
      <c r="J1291" s="32">
        <f>0</f>
      </c>
      <c s="32">
        <f>0</f>
      </c>
      <c s="32">
        <f>0+L1292</f>
      </c>
      <c s="32">
        <f>0+M1292</f>
      </c>
    </row>
    <row r="1292" spans="1:16" ht="12.75">
      <c r="A1292" t="s">
        <v>52</v>
      </c>
      <c s="34" t="s">
        <v>110</v>
      </c>
      <c s="34" t="s">
        <v>1008</v>
      </c>
      <c s="35" t="s">
        <v>5</v>
      </c>
      <c s="6" t="s">
        <v>1009</v>
      </c>
      <c s="36" t="s">
        <v>56</v>
      </c>
      <c s="37">
        <v>6.3</v>
      </c>
      <c s="36">
        <v>0</v>
      </c>
      <c s="36">
        <f>ROUND(G1292*H1292,6)</f>
      </c>
      <c r="L1292" s="38">
        <v>0</v>
      </c>
      <c s="32">
        <f>ROUND(ROUND(L1292,2)*ROUND(G1292,3),2)</f>
      </c>
      <c s="36" t="s">
        <v>350</v>
      </c>
      <c>
        <f>(M1292*21)/100</f>
      </c>
      <c t="s">
        <v>27</v>
      </c>
    </row>
    <row r="1293" spans="1:5" ht="12.75">
      <c r="A1293" s="35" t="s">
        <v>58</v>
      </c>
      <c r="E1293" s="39" t="s">
        <v>5</v>
      </c>
    </row>
    <row r="1294" spans="1:5" ht="12.75">
      <c r="A1294" s="35" t="s">
        <v>59</v>
      </c>
      <c r="E1294" s="40" t="s">
        <v>5</v>
      </c>
    </row>
    <row r="1295" spans="1:5" ht="140.25">
      <c r="A1295" t="s">
        <v>60</v>
      </c>
      <c r="E1295" s="39" t="s">
        <v>1010</v>
      </c>
    </row>
    <row r="1296" spans="1:13" ht="12.75">
      <c r="A1296" t="s">
        <v>49</v>
      </c>
      <c r="C1296" s="31" t="s">
        <v>75</v>
      </c>
      <c r="E1296" s="33" t="s">
        <v>76</v>
      </c>
      <c r="J1296" s="32">
        <f>0</f>
      </c>
      <c s="32">
        <f>0</f>
      </c>
      <c s="32">
        <f>0+L1297+L1301+L1305+L1309+L1313+L1317+L1321+L1325+L1329+L1333+L1337+L1341+L1345+L1349+L1353+L1357+L1361+L1365+L1369+L1373+L1377+L1381+L1385+L1389+L1393+L1397+L1401+L1405+L1409+L1413+L1417+L1421+L1425+L1429+L1433+L1437+L1441+L1445+L1449+L1453+L1457+L1461+L1465+L1469+L1473+L1477</f>
      </c>
      <c s="32">
        <f>0+M1297+M1301+M1305+M1309+M1313+M1317+M1321+M1325+M1329+M1333+M1337+M1341+M1345+M1349+M1353+M1357+M1361+M1365+M1369+M1373+M1377+M1381+M1385+M1389+M1393+M1397+M1401+M1405+M1409+M1413+M1417+M1421+M1425+M1429+M1433+M1437+M1441+M1445+M1449+M1453+M1457+M1461+M1465+M1469+M1473+M1477</f>
      </c>
    </row>
    <row r="1297" spans="1:16" ht="12.75">
      <c r="A1297" t="s">
        <v>52</v>
      </c>
      <c s="34" t="s">
        <v>115</v>
      </c>
      <c s="34" t="s">
        <v>97</v>
      </c>
      <c s="35" t="s">
        <v>5</v>
      </c>
      <c s="6" t="s">
        <v>98</v>
      </c>
      <c s="36" t="s">
        <v>80</v>
      </c>
      <c s="37">
        <v>385</v>
      </c>
      <c s="36">
        <v>0</v>
      </c>
      <c s="36">
        <f>ROUND(G1297*H1297,6)</f>
      </c>
      <c r="L1297" s="38">
        <v>0</v>
      </c>
      <c s="32">
        <f>ROUND(ROUND(L1297,2)*ROUND(G1297,3),2)</f>
      </c>
      <c s="36" t="s">
        <v>350</v>
      </c>
      <c>
        <f>(M1297*21)/100</f>
      </c>
      <c t="s">
        <v>27</v>
      </c>
    </row>
    <row r="1298" spans="1:5" ht="12.75">
      <c r="A1298" s="35" t="s">
        <v>58</v>
      </c>
      <c r="E1298" s="39" t="s">
        <v>5</v>
      </c>
    </row>
    <row r="1299" spans="1:5" ht="102">
      <c r="A1299" s="35" t="s">
        <v>59</v>
      </c>
      <c r="E1299" s="40" t="s">
        <v>1011</v>
      </c>
    </row>
    <row r="1300" spans="1:5" ht="89.25">
      <c r="A1300" t="s">
        <v>60</v>
      </c>
      <c r="E1300" s="39" t="s">
        <v>826</v>
      </c>
    </row>
    <row r="1301" spans="1:16" ht="12.75">
      <c r="A1301" t="s">
        <v>52</v>
      </c>
      <c s="34" t="s">
        <v>75</v>
      </c>
      <c s="34" t="s">
        <v>1012</v>
      </c>
      <c s="35" t="s">
        <v>5</v>
      </c>
      <c s="6" t="s">
        <v>1013</v>
      </c>
      <c s="36" t="s">
        <v>1014</v>
      </c>
      <c s="37">
        <v>2.23</v>
      </c>
      <c s="36">
        <v>0</v>
      </c>
      <c s="36">
        <f>ROUND(G1301*H1301,6)</f>
      </c>
      <c r="L1301" s="38">
        <v>0</v>
      </c>
      <c s="32">
        <f>ROUND(ROUND(L1301,2)*ROUND(G1301,3),2)</f>
      </c>
      <c s="36" t="s">
        <v>350</v>
      </c>
      <c>
        <f>(M1301*21)/100</f>
      </c>
      <c t="s">
        <v>27</v>
      </c>
    </row>
    <row r="1302" spans="1:5" ht="12.75">
      <c r="A1302" s="35" t="s">
        <v>58</v>
      </c>
      <c r="E1302" s="39" t="s">
        <v>5</v>
      </c>
    </row>
    <row r="1303" spans="1:5" ht="127.5">
      <c r="A1303" s="35" t="s">
        <v>59</v>
      </c>
      <c r="E1303" s="40" t="s">
        <v>1015</v>
      </c>
    </row>
    <row r="1304" spans="1:5" ht="153">
      <c r="A1304" t="s">
        <v>60</v>
      </c>
      <c r="E1304" s="39" t="s">
        <v>1016</v>
      </c>
    </row>
    <row r="1305" spans="1:16" ht="12.75">
      <c r="A1305" t="s">
        <v>52</v>
      </c>
      <c s="34" t="s">
        <v>122</v>
      </c>
      <c s="34" t="s">
        <v>1017</v>
      </c>
      <c s="35" t="s">
        <v>5</v>
      </c>
      <c s="6" t="s">
        <v>1018</v>
      </c>
      <c s="36" t="s">
        <v>80</v>
      </c>
      <c s="37">
        <v>365</v>
      </c>
      <c s="36">
        <v>0</v>
      </c>
      <c s="36">
        <f>ROUND(G1305*H1305,6)</f>
      </c>
      <c r="L1305" s="38">
        <v>0</v>
      </c>
      <c s="32">
        <f>ROUND(ROUND(L1305,2)*ROUND(G1305,3),2)</f>
      </c>
      <c s="36" t="s">
        <v>350</v>
      </c>
      <c>
        <f>(M1305*21)/100</f>
      </c>
      <c t="s">
        <v>27</v>
      </c>
    </row>
    <row r="1306" spans="1:5" ht="12.75">
      <c r="A1306" s="35" t="s">
        <v>58</v>
      </c>
      <c r="E1306" s="39" t="s">
        <v>5</v>
      </c>
    </row>
    <row r="1307" spans="1:5" ht="12.75">
      <c r="A1307" s="35" t="s">
        <v>59</v>
      </c>
      <c r="E1307" s="40" t="s">
        <v>1019</v>
      </c>
    </row>
    <row r="1308" spans="1:5" ht="114.75">
      <c r="A1308" t="s">
        <v>60</v>
      </c>
      <c r="E1308" s="39" t="s">
        <v>1020</v>
      </c>
    </row>
    <row r="1309" spans="1:16" ht="12.75">
      <c r="A1309" t="s">
        <v>52</v>
      </c>
      <c s="34" t="s">
        <v>126</v>
      </c>
      <c s="34" t="s">
        <v>739</v>
      </c>
      <c s="35" t="s">
        <v>5</v>
      </c>
      <c s="6" t="s">
        <v>740</v>
      </c>
      <c s="36" t="s">
        <v>80</v>
      </c>
      <c s="37">
        <v>565</v>
      </c>
      <c s="36">
        <v>0</v>
      </c>
      <c s="36">
        <f>ROUND(G1309*H1309,6)</f>
      </c>
      <c r="L1309" s="38">
        <v>0</v>
      </c>
      <c s="32">
        <f>ROUND(ROUND(L1309,2)*ROUND(G1309,3),2)</f>
      </c>
      <c s="36" t="s">
        <v>350</v>
      </c>
      <c>
        <f>(M1309*21)/100</f>
      </c>
      <c t="s">
        <v>27</v>
      </c>
    </row>
    <row r="1310" spans="1:5" ht="12.75">
      <c r="A1310" s="35" t="s">
        <v>58</v>
      </c>
      <c r="E1310" s="39" t="s">
        <v>5</v>
      </c>
    </row>
    <row r="1311" spans="1:5" ht="12.75">
      <c r="A1311" s="35" t="s">
        <v>59</v>
      </c>
      <c r="E1311" s="40" t="s">
        <v>1021</v>
      </c>
    </row>
    <row r="1312" spans="1:5" ht="153">
      <c r="A1312" t="s">
        <v>60</v>
      </c>
      <c r="E1312" s="39" t="s">
        <v>1022</v>
      </c>
    </row>
    <row r="1313" spans="1:16" ht="12.75">
      <c r="A1313" t="s">
        <v>52</v>
      </c>
      <c s="34" t="s">
        <v>130</v>
      </c>
      <c s="34" t="s">
        <v>743</v>
      </c>
      <c s="35" t="s">
        <v>5</v>
      </c>
      <c s="6" t="s">
        <v>744</v>
      </c>
      <c s="36" t="s">
        <v>80</v>
      </c>
      <c s="37">
        <v>565</v>
      </c>
      <c s="36">
        <v>0</v>
      </c>
      <c s="36">
        <f>ROUND(G1313*H1313,6)</f>
      </c>
      <c r="L1313" s="38">
        <v>0</v>
      </c>
      <c s="32">
        <f>ROUND(ROUND(L1313,2)*ROUND(G1313,3),2)</f>
      </c>
      <c s="36" t="s">
        <v>350</v>
      </c>
      <c>
        <f>(M1313*21)/100</f>
      </c>
      <c t="s">
        <v>27</v>
      </c>
    </row>
    <row r="1314" spans="1:5" ht="12.75">
      <c r="A1314" s="35" t="s">
        <v>58</v>
      </c>
      <c r="E1314" s="39" t="s">
        <v>5</v>
      </c>
    </row>
    <row r="1315" spans="1:5" ht="12.75">
      <c r="A1315" s="35" t="s">
        <v>59</v>
      </c>
      <c r="E1315" s="40" t="s">
        <v>1021</v>
      </c>
    </row>
    <row r="1316" spans="1:5" ht="114.75">
      <c r="A1316" t="s">
        <v>60</v>
      </c>
      <c r="E1316" s="39" t="s">
        <v>441</v>
      </c>
    </row>
    <row r="1317" spans="1:16" ht="12.75">
      <c r="A1317" t="s">
        <v>52</v>
      </c>
      <c s="34" t="s">
        <v>134</v>
      </c>
      <c s="34" t="s">
        <v>764</v>
      </c>
      <c s="35" t="s">
        <v>5</v>
      </c>
      <c s="6" t="s">
        <v>765</v>
      </c>
      <c s="36" t="s">
        <v>85</v>
      </c>
      <c s="37">
        <v>4</v>
      </c>
      <c s="36">
        <v>0</v>
      </c>
      <c s="36">
        <f>ROUND(G1317*H1317,6)</f>
      </c>
      <c r="L1317" s="38">
        <v>0</v>
      </c>
      <c s="32">
        <f>ROUND(ROUND(L1317,2)*ROUND(G1317,3),2)</f>
      </c>
      <c s="36" t="s">
        <v>350</v>
      </c>
      <c>
        <f>(M1317*21)/100</f>
      </c>
      <c t="s">
        <v>27</v>
      </c>
    </row>
    <row r="1318" spans="1:5" ht="12.75">
      <c r="A1318" s="35" t="s">
        <v>58</v>
      </c>
      <c r="E1318" s="39" t="s">
        <v>5</v>
      </c>
    </row>
    <row r="1319" spans="1:5" ht="12.75">
      <c r="A1319" s="35" t="s">
        <v>59</v>
      </c>
      <c r="E1319" s="40" t="s">
        <v>5</v>
      </c>
    </row>
    <row r="1320" spans="1:5" ht="178.5">
      <c r="A1320" t="s">
        <v>60</v>
      </c>
      <c r="E1320" s="39" t="s">
        <v>444</v>
      </c>
    </row>
    <row r="1321" spans="1:16" ht="12.75">
      <c r="A1321" t="s">
        <v>52</v>
      </c>
      <c s="34" t="s">
        <v>138</v>
      </c>
      <c s="34" t="s">
        <v>766</v>
      </c>
      <c s="35" t="s">
        <v>5</v>
      </c>
      <c s="6" t="s">
        <v>767</v>
      </c>
      <c s="36" t="s">
        <v>85</v>
      </c>
      <c s="37">
        <v>4</v>
      </c>
      <c s="36">
        <v>0</v>
      </c>
      <c s="36">
        <f>ROUND(G1321*H1321,6)</f>
      </c>
      <c r="L1321" s="38">
        <v>0</v>
      </c>
      <c s="32">
        <f>ROUND(ROUND(L1321,2)*ROUND(G1321,3),2)</f>
      </c>
      <c s="36" t="s">
        <v>350</v>
      </c>
      <c>
        <f>(M1321*21)/100</f>
      </c>
      <c t="s">
        <v>27</v>
      </c>
    </row>
    <row r="1322" spans="1:5" ht="12.75">
      <c r="A1322" s="35" t="s">
        <v>58</v>
      </c>
      <c r="E1322" s="39" t="s">
        <v>5</v>
      </c>
    </row>
    <row r="1323" spans="1:5" ht="12.75">
      <c r="A1323" s="35" t="s">
        <v>59</v>
      </c>
      <c r="E1323" s="40" t="s">
        <v>5</v>
      </c>
    </row>
    <row r="1324" spans="1:5" ht="127.5">
      <c r="A1324" t="s">
        <v>60</v>
      </c>
      <c r="E1324" s="39" t="s">
        <v>447</v>
      </c>
    </row>
    <row r="1325" spans="1:16" ht="12.75">
      <c r="A1325" t="s">
        <v>52</v>
      </c>
      <c s="34" t="s">
        <v>143</v>
      </c>
      <c s="34" t="s">
        <v>1023</v>
      </c>
      <c s="35" t="s">
        <v>5</v>
      </c>
      <c s="6" t="s">
        <v>1024</v>
      </c>
      <c s="36" t="s">
        <v>85</v>
      </c>
      <c s="37">
        <v>0</v>
      </c>
      <c s="36">
        <v>0</v>
      </c>
      <c s="36">
        <f>ROUND(G1325*H1325,6)</f>
      </c>
      <c r="L1325" s="38">
        <v>0</v>
      </c>
      <c s="32">
        <f>ROUND(ROUND(L1325,2)*ROUND(G1325,3),2)</f>
      </c>
      <c s="36" t="s">
        <v>350</v>
      </c>
      <c>
        <f>(M1325*21)/100</f>
      </c>
      <c t="s">
        <v>27</v>
      </c>
    </row>
    <row r="1326" spans="1:5" ht="12.75">
      <c r="A1326" s="35" t="s">
        <v>58</v>
      </c>
      <c r="E1326" s="39" t="s">
        <v>5</v>
      </c>
    </row>
    <row r="1327" spans="1:5" ht="12.75">
      <c r="A1327" s="35" t="s">
        <v>59</v>
      </c>
      <c r="E1327" s="40" t="s">
        <v>5</v>
      </c>
    </row>
    <row r="1328" spans="1:5" ht="114.75">
      <c r="A1328" t="s">
        <v>60</v>
      </c>
      <c r="E1328" s="39" t="s">
        <v>1025</v>
      </c>
    </row>
    <row r="1329" spans="1:16" ht="12.75">
      <c r="A1329" t="s">
        <v>52</v>
      </c>
      <c s="34" t="s">
        <v>147</v>
      </c>
      <c s="34" t="s">
        <v>1026</v>
      </c>
      <c s="35" t="s">
        <v>5</v>
      </c>
      <c s="6" t="s">
        <v>1027</v>
      </c>
      <c s="36" t="s">
        <v>85</v>
      </c>
      <c s="37">
        <v>1</v>
      </c>
      <c s="36">
        <v>0</v>
      </c>
      <c s="36">
        <f>ROUND(G1329*H1329,6)</f>
      </c>
      <c r="L1329" s="38">
        <v>0</v>
      </c>
      <c s="32">
        <f>ROUND(ROUND(L1329,2)*ROUND(G1329,3),2)</f>
      </c>
      <c s="36" t="s">
        <v>350</v>
      </c>
      <c>
        <f>(M1329*21)/100</f>
      </c>
      <c t="s">
        <v>27</v>
      </c>
    </row>
    <row r="1330" spans="1:5" ht="12.75">
      <c r="A1330" s="35" t="s">
        <v>58</v>
      </c>
      <c r="E1330" s="39" t="s">
        <v>5</v>
      </c>
    </row>
    <row r="1331" spans="1:5" ht="12.75">
      <c r="A1331" s="35" t="s">
        <v>59</v>
      </c>
      <c r="E1331" s="40" t="s">
        <v>5</v>
      </c>
    </row>
    <row r="1332" spans="1:5" ht="127.5">
      <c r="A1332" t="s">
        <v>60</v>
      </c>
      <c r="E1332" s="39" t="s">
        <v>447</v>
      </c>
    </row>
    <row r="1333" spans="1:16" ht="12.75">
      <c r="A1333" t="s">
        <v>52</v>
      </c>
      <c s="34" t="s">
        <v>151</v>
      </c>
      <c s="34" t="s">
        <v>1028</v>
      </c>
      <c s="35" t="s">
        <v>5</v>
      </c>
      <c s="6" t="s">
        <v>1029</v>
      </c>
      <c s="36" t="s">
        <v>85</v>
      </c>
      <c s="37">
        <v>5</v>
      </c>
      <c s="36">
        <v>0</v>
      </c>
      <c s="36">
        <f>ROUND(G1333*H1333,6)</f>
      </c>
      <c r="L1333" s="38">
        <v>0</v>
      </c>
      <c s="32">
        <f>ROUND(ROUND(L1333,2)*ROUND(G1333,3),2)</f>
      </c>
      <c s="36" t="s">
        <v>350</v>
      </c>
      <c>
        <f>(M1333*21)/100</f>
      </c>
      <c t="s">
        <v>27</v>
      </c>
    </row>
    <row r="1334" spans="1:5" ht="12.75">
      <c r="A1334" s="35" t="s">
        <v>58</v>
      </c>
      <c r="E1334" s="39" t="s">
        <v>5</v>
      </c>
    </row>
    <row r="1335" spans="1:5" ht="12.75">
      <c r="A1335" s="35" t="s">
        <v>59</v>
      </c>
      <c r="E1335" s="40" t="s">
        <v>5</v>
      </c>
    </row>
    <row r="1336" spans="1:5" ht="114.75">
      <c r="A1336" t="s">
        <v>60</v>
      </c>
      <c r="E1336" s="39" t="s">
        <v>496</v>
      </c>
    </row>
    <row r="1337" spans="1:16" ht="12.75">
      <c r="A1337" t="s">
        <v>52</v>
      </c>
      <c s="34" t="s">
        <v>155</v>
      </c>
      <c s="34" t="s">
        <v>1030</v>
      </c>
      <c s="35" t="s">
        <v>5</v>
      </c>
      <c s="6" t="s">
        <v>1031</v>
      </c>
      <c s="36" t="s">
        <v>85</v>
      </c>
      <c s="37">
        <v>5</v>
      </c>
      <c s="36">
        <v>0</v>
      </c>
      <c s="36">
        <f>ROUND(G1337*H1337,6)</f>
      </c>
      <c r="L1337" s="38">
        <v>0</v>
      </c>
      <c s="32">
        <f>ROUND(ROUND(L1337,2)*ROUND(G1337,3),2)</f>
      </c>
      <c s="36" t="s">
        <v>350</v>
      </c>
      <c>
        <f>(M1337*21)/100</f>
      </c>
      <c t="s">
        <v>27</v>
      </c>
    </row>
    <row r="1338" spans="1:5" ht="12.75">
      <c r="A1338" s="35" t="s">
        <v>58</v>
      </c>
      <c r="E1338" s="39" t="s">
        <v>5</v>
      </c>
    </row>
    <row r="1339" spans="1:5" ht="12.75">
      <c r="A1339" s="35" t="s">
        <v>59</v>
      </c>
      <c r="E1339" s="40" t="s">
        <v>5</v>
      </c>
    </row>
    <row r="1340" spans="1:5" ht="127.5">
      <c r="A1340" t="s">
        <v>60</v>
      </c>
      <c r="E1340" s="39" t="s">
        <v>447</v>
      </c>
    </row>
    <row r="1341" spans="1:16" ht="12.75">
      <c r="A1341" t="s">
        <v>52</v>
      </c>
      <c s="34" t="s">
        <v>77</v>
      </c>
      <c s="34" t="s">
        <v>1032</v>
      </c>
      <c s="35" t="s">
        <v>5</v>
      </c>
      <c s="6" t="s">
        <v>1033</v>
      </c>
      <c s="36" t="s">
        <v>85</v>
      </c>
      <c s="37">
        <v>10</v>
      </c>
      <c s="36">
        <v>0</v>
      </c>
      <c s="36">
        <f>ROUND(G1341*H1341,6)</f>
      </c>
      <c r="L1341" s="38">
        <v>0</v>
      </c>
      <c s="32">
        <f>ROUND(ROUND(L1341,2)*ROUND(G1341,3),2)</f>
      </c>
      <c s="36" t="s">
        <v>350</v>
      </c>
      <c>
        <f>(M1341*21)/100</f>
      </c>
      <c t="s">
        <v>27</v>
      </c>
    </row>
    <row r="1342" spans="1:5" ht="12.75">
      <c r="A1342" s="35" t="s">
        <v>58</v>
      </c>
      <c r="E1342" s="39" t="s">
        <v>5</v>
      </c>
    </row>
    <row r="1343" spans="1:5" ht="12.75">
      <c r="A1343" s="35" t="s">
        <v>59</v>
      </c>
      <c r="E1343" s="40" t="s">
        <v>5</v>
      </c>
    </row>
    <row r="1344" spans="1:5" ht="140.25">
      <c r="A1344" t="s">
        <v>60</v>
      </c>
      <c r="E1344" s="39" t="s">
        <v>470</v>
      </c>
    </row>
    <row r="1345" spans="1:16" ht="12.75">
      <c r="A1345" t="s">
        <v>52</v>
      </c>
      <c s="34" t="s">
        <v>82</v>
      </c>
      <c s="34" t="s">
        <v>536</v>
      </c>
      <c s="35" t="s">
        <v>5</v>
      </c>
      <c s="6" t="s">
        <v>537</v>
      </c>
      <c s="36" t="s">
        <v>184</v>
      </c>
      <c s="37">
        <v>0.92</v>
      </c>
      <c s="36">
        <v>0</v>
      </c>
      <c s="36">
        <f>ROUND(G1345*H1345,6)</f>
      </c>
      <c r="L1345" s="38">
        <v>0</v>
      </c>
      <c s="32">
        <f>ROUND(ROUND(L1345,2)*ROUND(G1345,3),2)</f>
      </c>
      <c s="36" t="s">
        <v>350</v>
      </c>
      <c>
        <f>(M1345*21)/100</f>
      </c>
      <c t="s">
        <v>27</v>
      </c>
    </row>
    <row r="1346" spans="1:5" ht="12.75">
      <c r="A1346" s="35" t="s">
        <v>58</v>
      </c>
      <c r="E1346" s="39" t="s">
        <v>5</v>
      </c>
    </row>
    <row r="1347" spans="1:5" ht="127.5">
      <c r="A1347" s="35" t="s">
        <v>59</v>
      </c>
      <c r="E1347" s="40" t="s">
        <v>1034</v>
      </c>
    </row>
    <row r="1348" spans="1:5" ht="102">
      <c r="A1348" t="s">
        <v>60</v>
      </c>
      <c r="E1348" s="39" t="s">
        <v>539</v>
      </c>
    </row>
    <row r="1349" spans="1:16" ht="12.75">
      <c r="A1349" t="s">
        <v>52</v>
      </c>
      <c s="34" t="s">
        <v>87</v>
      </c>
      <c s="34" t="s">
        <v>1035</v>
      </c>
      <c s="35" t="s">
        <v>5</v>
      </c>
      <c s="6" t="s">
        <v>1036</v>
      </c>
      <c s="36" t="s">
        <v>85</v>
      </c>
      <c s="37">
        <v>6</v>
      </c>
      <c s="36">
        <v>0</v>
      </c>
      <c s="36">
        <f>ROUND(G1349*H1349,6)</f>
      </c>
      <c r="L1349" s="38">
        <v>0</v>
      </c>
      <c s="32">
        <f>ROUND(ROUND(L1349,2)*ROUND(G1349,3),2)</f>
      </c>
      <c s="36" t="s">
        <v>350</v>
      </c>
      <c>
        <f>(M1349*21)/100</f>
      </c>
      <c t="s">
        <v>27</v>
      </c>
    </row>
    <row r="1350" spans="1:5" ht="12.75">
      <c r="A1350" s="35" t="s">
        <v>58</v>
      </c>
      <c r="E1350" s="39" t="s">
        <v>5</v>
      </c>
    </row>
    <row r="1351" spans="1:5" ht="12.75">
      <c r="A1351" s="35" t="s">
        <v>59</v>
      </c>
      <c r="E1351" s="40" t="s">
        <v>5</v>
      </c>
    </row>
    <row r="1352" spans="1:5" ht="102">
      <c r="A1352" t="s">
        <v>60</v>
      </c>
      <c r="E1352" s="39" t="s">
        <v>1037</v>
      </c>
    </row>
    <row r="1353" spans="1:16" ht="12.75">
      <c r="A1353" t="s">
        <v>52</v>
      </c>
      <c s="34" t="s">
        <v>91</v>
      </c>
      <c s="34" t="s">
        <v>1038</v>
      </c>
      <c s="35" t="s">
        <v>5</v>
      </c>
      <c s="6" t="s">
        <v>1039</v>
      </c>
      <c s="36" t="s">
        <v>85</v>
      </c>
      <c s="37">
        <v>6</v>
      </c>
      <c s="36">
        <v>0</v>
      </c>
      <c s="36">
        <f>ROUND(G1353*H1353,6)</f>
      </c>
      <c r="L1353" s="38">
        <v>0</v>
      </c>
      <c s="32">
        <f>ROUND(ROUND(L1353,2)*ROUND(G1353,3),2)</f>
      </c>
      <c s="36" t="s">
        <v>350</v>
      </c>
      <c>
        <f>(M1353*21)/100</f>
      </c>
      <c t="s">
        <v>27</v>
      </c>
    </row>
    <row r="1354" spans="1:5" ht="12.75">
      <c r="A1354" s="35" t="s">
        <v>58</v>
      </c>
      <c r="E1354" s="39" t="s">
        <v>5</v>
      </c>
    </row>
    <row r="1355" spans="1:5" ht="12.75">
      <c r="A1355" s="35" t="s">
        <v>59</v>
      </c>
      <c r="E1355" s="40" t="s">
        <v>5</v>
      </c>
    </row>
    <row r="1356" spans="1:5" ht="102">
      <c r="A1356" t="s">
        <v>60</v>
      </c>
      <c r="E1356" s="39" t="s">
        <v>1040</v>
      </c>
    </row>
    <row r="1357" spans="1:16" ht="12.75">
      <c r="A1357" t="s">
        <v>52</v>
      </c>
      <c s="34" t="s">
        <v>96</v>
      </c>
      <c s="34" t="s">
        <v>1041</v>
      </c>
      <c s="35" t="s">
        <v>5</v>
      </c>
      <c s="6" t="s">
        <v>1042</v>
      </c>
      <c s="36" t="s">
        <v>85</v>
      </c>
      <c s="37">
        <v>5</v>
      </c>
      <c s="36">
        <v>0</v>
      </c>
      <c s="36">
        <f>ROUND(G1357*H1357,6)</f>
      </c>
      <c r="L1357" s="38">
        <v>0</v>
      </c>
      <c s="32">
        <f>ROUND(ROUND(L1357,2)*ROUND(G1357,3),2)</f>
      </c>
      <c s="36" t="s">
        <v>350</v>
      </c>
      <c>
        <f>(M1357*21)/100</f>
      </c>
      <c t="s">
        <v>27</v>
      </c>
    </row>
    <row r="1358" spans="1:5" ht="12.75">
      <c r="A1358" s="35" t="s">
        <v>58</v>
      </c>
      <c r="E1358" s="39" t="s">
        <v>5</v>
      </c>
    </row>
    <row r="1359" spans="1:5" ht="12.75">
      <c r="A1359" s="35" t="s">
        <v>59</v>
      </c>
      <c r="E1359" s="40" t="s">
        <v>5</v>
      </c>
    </row>
    <row r="1360" spans="1:5" ht="114.75">
      <c r="A1360" t="s">
        <v>60</v>
      </c>
      <c r="E1360" s="39" t="s">
        <v>496</v>
      </c>
    </row>
    <row r="1361" spans="1:16" ht="12.75">
      <c r="A1361" t="s">
        <v>52</v>
      </c>
      <c s="34" t="s">
        <v>181</v>
      </c>
      <c s="34" t="s">
        <v>1043</v>
      </c>
      <c s="35" t="s">
        <v>5</v>
      </c>
      <c s="6" t="s">
        <v>1044</v>
      </c>
      <c s="36" t="s">
        <v>85</v>
      </c>
      <c s="37">
        <v>5</v>
      </c>
      <c s="36">
        <v>0</v>
      </c>
      <c s="36">
        <f>ROUND(G1361*H1361,6)</f>
      </c>
      <c r="L1361" s="38">
        <v>0</v>
      </c>
      <c s="32">
        <f>ROUND(ROUND(L1361,2)*ROUND(G1361,3),2)</f>
      </c>
      <c s="36" t="s">
        <v>350</v>
      </c>
      <c>
        <f>(M1361*21)/100</f>
      </c>
      <c t="s">
        <v>27</v>
      </c>
    </row>
    <row r="1362" spans="1:5" ht="12.75">
      <c r="A1362" s="35" t="s">
        <v>58</v>
      </c>
      <c r="E1362" s="39" t="s">
        <v>5</v>
      </c>
    </row>
    <row r="1363" spans="1:5" ht="12.75">
      <c r="A1363" s="35" t="s">
        <v>59</v>
      </c>
      <c r="E1363" s="40" t="s">
        <v>5</v>
      </c>
    </row>
    <row r="1364" spans="1:5" ht="140.25">
      <c r="A1364" t="s">
        <v>60</v>
      </c>
      <c r="E1364" s="39" t="s">
        <v>499</v>
      </c>
    </row>
    <row r="1365" spans="1:16" ht="12.75">
      <c r="A1365" t="s">
        <v>52</v>
      </c>
      <c s="34" t="s">
        <v>186</v>
      </c>
      <c s="34" t="s">
        <v>1045</v>
      </c>
      <c s="35" t="s">
        <v>5</v>
      </c>
      <c s="6" t="s">
        <v>1046</v>
      </c>
      <c s="36" t="s">
        <v>85</v>
      </c>
      <c s="37">
        <v>1</v>
      </c>
      <c s="36">
        <v>0</v>
      </c>
      <c s="36">
        <f>ROUND(G1365*H1365,6)</f>
      </c>
      <c r="L1365" s="38">
        <v>0</v>
      </c>
      <c s="32">
        <f>ROUND(ROUND(L1365,2)*ROUND(G1365,3),2)</f>
      </c>
      <c s="36" t="s">
        <v>350</v>
      </c>
      <c>
        <f>(M1365*21)/100</f>
      </c>
      <c t="s">
        <v>27</v>
      </c>
    </row>
    <row r="1366" spans="1:5" ht="12.75">
      <c r="A1366" s="35" t="s">
        <v>58</v>
      </c>
      <c r="E1366" s="39" t="s">
        <v>5</v>
      </c>
    </row>
    <row r="1367" spans="1:5" ht="12.75">
      <c r="A1367" s="35" t="s">
        <v>59</v>
      </c>
      <c r="E1367" s="40" t="s">
        <v>5</v>
      </c>
    </row>
    <row r="1368" spans="1:5" ht="114.75">
      <c r="A1368" t="s">
        <v>60</v>
      </c>
      <c r="E1368" s="39" t="s">
        <v>496</v>
      </c>
    </row>
    <row r="1369" spans="1:16" ht="12.75">
      <c r="A1369" t="s">
        <v>52</v>
      </c>
      <c s="34" t="s">
        <v>189</v>
      </c>
      <c s="34" t="s">
        <v>1047</v>
      </c>
      <c s="35" t="s">
        <v>5</v>
      </c>
      <c s="6" t="s">
        <v>1048</v>
      </c>
      <c s="36" t="s">
        <v>85</v>
      </c>
      <c s="37">
        <v>1</v>
      </c>
      <c s="36">
        <v>0</v>
      </c>
      <c s="36">
        <f>ROUND(G1369*H1369,6)</f>
      </c>
      <c r="L1369" s="38">
        <v>0</v>
      </c>
      <c s="32">
        <f>ROUND(ROUND(L1369,2)*ROUND(G1369,3),2)</f>
      </c>
      <c s="36" t="s">
        <v>350</v>
      </c>
      <c>
        <f>(M1369*21)/100</f>
      </c>
      <c t="s">
        <v>27</v>
      </c>
    </row>
    <row r="1370" spans="1:5" ht="12.75">
      <c r="A1370" s="35" t="s">
        <v>58</v>
      </c>
      <c r="E1370" s="39" t="s">
        <v>5</v>
      </c>
    </row>
    <row r="1371" spans="1:5" ht="12.75">
      <c r="A1371" s="35" t="s">
        <v>59</v>
      </c>
      <c r="E1371" s="40" t="s">
        <v>5</v>
      </c>
    </row>
    <row r="1372" spans="1:5" ht="140.25">
      <c r="A1372" t="s">
        <v>60</v>
      </c>
      <c r="E1372" s="39" t="s">
        <v>499</v>
      </c>
    </row>
    <row r="1373" spans="1:16" ht="12.75">
      <c r="A1373" t="s">
        <v>52</v>
      </c>
      <c s="34" t="s">
        <v>193</v>
      </c>
      <c s="34" t="s">
        <v>1049</v>
      </c>
      <c s="35" t="s">
        <v>5</v>
      </c>
      <c s="6" t="s">
        <v>1050</v>
      </c>
      <c s="36" t="s">
        <v>85</v>
      </c>
      <c s="37">
        <v>11</v>
      </c>
      <c s="36">
        <v>0</v>
      </c>
      <c s="36">
        <f>ROUND(G1373*H1373,6)</f>
      </c>
      <c r="L1373" s="38">
        <v>0</v>
      </c>
      <c s="32">
        <f>ROUND(ROUND(L1373,2)*ROUND(G1373,3),2)</f>
      </c>
      <c s="36" t="s">
        <v>350</v>
      </c>
      <c>
        <f>(M1373*21)/100</f>
      </c>
      <c t="s">
        <v>27</v>
      </c>
    </row>
    <row r="1374" spans="1:5" ht="12.75">
      <c r="A1374" s="35" t="s">
        <v>58</v>
      </c>
      <c r="E1374" s="39" t="s">
        <v>5</v>
      </c>
    </row>
    <row r="1375" spans="1:5" ht="12.75">
      <c r="A1375" s="35" t="s">
        <v>59</v>
      </c>
      <c r="E1375" s="40" t="s">
        <v>1051</v>
      </c>
    </row>
    <row r="1376" spans="1:5" ht="191.25">
      <c r="A1376" t="s">
        <v>60</v>
      </c>
      <c r="E1376" s="39" t="s">
        <v>542</v>
      </c>
    </row>
    <row r="1377" spans="1:16" ht="12.75">
      <c r="A1377" t="s">
        <v>52</v>
      </c>
      <c s="34" t="s">
        <v>196</v>
      </c>
      <c s="34" t="s">
        <v>1052</v>
      </c>
      <c s="35" t="s">
        <v>5</v>
      </c>
      <c s="6" t="s">
        <v>1053</v>
      </c>
      <c s="36" t="s">
        <v>85</v>
      </c>
      <c s="37">
        <v>11</v>
      </c>
      <c s="36">
        <v>0</v>
      </c>
      <c s="36">
        <f>ROUND(G1377*H1377,6)</f>
      </c>
      <c r="L1377" s="38">
        <v>0</v>
      </c>
      <c s="32">
        <f>ROUND(ROUND(L1377,2)*ROUND(G1377,3),2)</f>
      </c>
      <c s="36" t="s">
        <v>350</v>
      </c>
      <c>
        <f>(M1377*21)/100</f>
      </c>
      <c t="s">
        <v>27</v>
      </c>
    </row>
    <row r="1378" spans="1:5" ht="12.75">
      <c r="A1378" s="35" t="s">
        <v>58</v>
      </c>
      <c r="E1378" s="39" t="s">
        <v>5</v>
      </c>
    </row>
    <row r="1379" spans="1:5" ht="12.75">
      <c r="A1379" s="35" t="s">
        <v>59</v>
      </c>
      <c r="E1379" s="40" t="s">
        <v>5</v>
      </c>
    </row>
    <row r="1380" spans="1:5" ht="127.5">
      <c r="A1380" t="s">
        <v>60</v>
      </c>
      <c r="E1380" s="39" t="s">
        <v>1054</v>
      </c>
    </row>
    <row r="1381" spans="1:16" ht="12.75">
      <c r="A1381" t="s">
        <v>52</v>
      </c>
      <c s="34" t="s">
        <v>200</v>
      </c>
      <c s="34" t="s">
        <v>1055</v>
      </c>
      <c s="35" t="s">
        <v>5</v>
      </c>
      <c s="6" t="s">
        <v>1056</v>
      </c>
      <c s="36" t="s">
        <v>85</v>
      </c>
      <c s="37">
        <v>11</v>
      </c>
      <c s="36">
        <v>0</v>
      </c>
      <c s="36">
        <f>ROUND(G1381*H1381,6)</f>
      </c>
      <c r="L1381" s="38">
        <v>0</v>
      </c>
      <c s="32">
        <f>ROUND(ROUND(L1381,2)*ROUND(G1381,3),2)</f>
      </c>
      <c s="36" t="s">
        <v>350</v>
      </c>
      <c>
        <f>(M1381*21)/100</f>
      </c>
      <c t="s">
        <v>27</v>
      </c>
    </row>
    <row r="1382" spans="1:5" ht="12.75">
      <c r="A1382" s="35" t="s">
        <v>58</v>
      </c>
      <c r="E1382" s="39" t="s">
        <v>5</v>
      </c>
    </row>
    <row r="1383" spans="1:5" ht="12.75">
      <c r="A1383" s="35" t="s">
        <v>59</v>
      </c>
      <c r="E1383" s="40" t="s">
        <v>1051</v>
      </c>
    </row>
    <row r="1384" spans="1:5" ht="140.25">
      <c r="A1384" t="s">
        <v>60</v>
      </c>
      <c r="E1384" s="39" t="s">
        <v>499</v>
      </c>
    </row>
    <row r="1385" spans="1:16" ht="12.75">
      <c r="A1385" t="s">
        <v>52</v>
      </c>
      <c s="34" t="s">
        <v>203</v>
      </c>
      <c s="34" t="s">
        <v>1057</v>
      </c>
      <c s="35" t="s">
        <v>5</v>
      </c>
      <c s="6" t="s">
        <v>1058</v>
      </c>
      <c s="36" t="s">
        <v>85</v>
      </c>
      <c s="37">
        <v>6</v>
      </c>
      <c s="36">
        <v>0</v>
      </c>
      <c s="36">
        <f>ROUND(G1385*H1385,6)</f>
      </c>
      <c r="L1385" s="38">
        <v>0</v>
      </c>
      <c s="32">
        <f>ROUND(ROUND(L1385,2)*ROUND(G1385,3),2)</f>
      </c>
      <c s="36" t="s">
        <v>350</v>
      </c>
      <c>
        <f>(M1385*21)/100</f>
      </c>
      <c t="s">
        <v>27</v>
      </c>
    </row>
    <row r="1386" spans="1:5" ht="12.75">
      <c r="A1386" s="35" t="s">
        <v>58</v>
      </c>
      <c r="E1386" s="39" t="s">
        <v>5</v>
      </c>
    </row>
    <row r="1387" spans="1:5" ht="12.75">
      <c r="A1387" s="35" t="s">
        <v>59</v>
      </c>
      <c r="E1387" s="40" t="s">
        <v>5</v>
      </c>
    </row>
    <row r="1388" spans="1:5" ht="191.25">
      <c r="A1388" t="s">
        <v>60</v>
      </c>
      <c r="E1388" s="39" t="s">
        <v>542</v>
      </c>
    </row>
    <row r="1389" spans="1:16" ht="12.75">
      <c r="A1389" t="s">
        <v>52</v>
      </c>
      <c s="34" t="s">
        <v>207</v>
      </c>
      <c s="34" t="s">
        <v>1059</v>
      </c>
      <c s="35" t="s">
        <v>5</v>
      </c>
      <c s="6" t="s">
        <v>1060</v>
      </c>
      <c s="36" t="s">
        <v>85</v>
      </c>
      <c s="37">
        <v>6</v>
      </c>
      <c s="36">
        <v>0</v>
      </c>
      <c s="36">
        <f>ROUND(G1389*H1389,6)</f>
      </c>
      <c r="L1389" s="38">
        <v>0</v>
      </c>
      <c s="32">
        <f>ROUND(ROUND(L1389,2)*ROUND(G1389,3),2)</f>
      </c>
      <c s="36" t="s">
        <v>350</v>
      </c>
      <c>
        <f>(M1389*21)/100</f>
      </c>
      <c t="s">
        <v>27</v>
      </c>
    </row>
    <row r="1390" spans="1:5" ht="12.75">
      <c r="A1390" s="35" t="s">
        <v>58</v>
      </c>
      <c r="E1390" s="39" t="s">
        <v>5</v>
      </c>
    </row>
    <row r="1391" spans="1:5" ht="12.75">
      <c r="A1391" s="35" t="s">
        <v>59</v>
      </c>
      <c r="E1391" s="40" t="s">
        <v>5</v>
      </c>
    </row>
    <row r="1392" spans="1:5" ht="127.5">
      <c r="A1392" t="s">
        <v>60</v>
      </c>
      <c r="E1392" s="39" t="s">
        <v>1054</v>
      </c>
    </row>
    <row r="1393" spans="1:16" ht="12.75">
      <c r="A1393" t="s">
        <v>52</v>
      </c>
      <c s="34" t="s">
        <v>159</v>
      </c>
      <c s="34" t="s">
        <v>1061</v>
      </c>
      <c s="35" t="s">
        <v>5</v>
      </c>
      <c s="6" t="s">
        <v>1062</v>
      </c>
      <c s="36" t="s">
        <v>85</v>
      </c>
      <c s="37">
        <v>6</v>
      </c>
      <c s="36">
        <v>0</v>
      </c>
      <c s="36">
        <f>ROUND(G1393*H1393,6)</f>
      </c>
      <c r="L1393" s="38">
        <v>0</v>
      </c>
      <c s="32">
        <f>ROUND(ROUND(L1393,2)*ROUND(G1393,3),2)</f>
      </c>
      <c s="36" t="s">
        <v>350</v>
      </c>
      <c>
        <f>(M1393*21)/100</f>
      </c>
      <c t="s">
        <v>27</v>
      </c>
    </row>
    <row r="1394" spans="1:5" ht="12.75">
      <c r="A1394" s="35" t="s">
        <v>58</v>
      </c>
      <c r="E1394" s="39" t="s">
        <v>5</v>
      </c>
    </row>
    <row r="1395" spans="1:5" ht="12.75">
      <c r="A1395" s="35" t="s">
        <v>59</v>
      </c>
      <c r="E1395" s="40" t="s">
        <v>5</v>
      </c>
    </row>
    <row r="1396" spans="1:5" ht="140.25">
      <c r="A1396" t="s">
        <v>60</v>
      </c>
      <c r="E1396" s="39" t="s">
        <v>499</v>
      </c>
    </row>
    <row r="1397" spans="1:16" ht="25.5">
      <c r="A1397" t="s">
        <v>52</v>
      </c>
      <c s="34" t="s">
        <v>210</v>
      </c>
      <c s="34" t="s">
        <v>1063</v>
      </c>
      <c s="35" t="s">
        <v>5</v>
      </c>
      <c s="6" t="s">
        <v>1064</v>
      </c>
      <c s="36" t="s">
        <v>85</v>
      </c>
      <c s="37">
        <v>2</v>
      </c>
      <c s="36">
        <v>0</v>
      </c>
      <c s="36">
        <f>ROUND(G1397*H1397,6)</f>
      </c>
      <c r="L1397" s="38">
        <v>0</v>
      </c>
      <c s="32">
        <f>ROUND(ROUND(L1397,2)*ROUND(G1397,3),2)</f>
      </c>
      <c s="36" t="s">
        <v>350</v>
      </c>
      <c>
        <f>(M1397*21)/100</f>
      </c>
      <c t="s">
        <v>27</v>
      </c>
    </row>
    <row r="1398" spans="1:5" ht="12.75">
      <c r="A1398" s="35" t="s">
        <v>58</v>
      </c>
      <c r="E1398" s="39" t="s">
        <v>5</v>
      </c>
    </row>
    <row r="1399" spans="1:5" ht="12.75">
      <c r="A1399" s="35" t="s">
        <v>59</v>
      </c>
      <c r="E1399" s="40" t="s">
        <v>5</v>
      </c>
    </row>
    <row r="1400" spans="1:5" ht="191.25">
      <c r="A1400" t="s">
        <v>60</v>
      </c>
      <c r="E1400" s="39" t="s">
        <v>542</v>
      </c>
    </row>
    <row r="1401" spans="1:16" ht="12.75">
      <c r="A1401" t="s">
        <v>52</v>
      </c>
      <c s="34" t="s">
        <v>215</v>
      </c>
      <c s="34" t="s">
        <v>1065</v>
      </c>
      <c s="35" t="s">
        <v>5</v>
      </c>
      <c s="6" t="s">
        <v>1066</v>
      </c>
      <c s="36" t="s">
        <v>85</v>
      </c>
      <c s="37">
        <v>2</v>
      </c>
      <c s="36">
        <v>0</v>
      </c>
      <c s="36">
        <f>ROUND(G1401*H1401,6)</f>
      </c>
      <c r="L1401" s="38">
        <v>0</v>
      </c>
      <c s="32">
        <f>ROUND(ROUND(L1401,2)*ROUND(G1401,3),2)</f>
      </c>
      <c s="36" t="s">
        <v>350</v>
      </c>
      <c>
        <f>(M1401*21)/100</f>
      </c>
      <c t="s">
        <v>27</v>
      </c>
    </row>
    <row r="1402" spans="1:5" ht="12.75">
      <c r="A1402" s="35" t="s">
        <v>58</v>
      </c>
      <c r="E1402" s="39" t="s">
        <v>5</v>
      </c>
    </row>
    <row r="1403" spans="1:5" ht="12.75">
      <c r="A1403" s="35" t="s">
        <v>59</v>
      </c>
      <c r="E1403" s="40" t="s">
        <v>5</v>
      </c>
    </row>
    <row r="1404" spans="1:5" ht="191.25">
      <c r="A1404" t="s">
        <v>60</v>
      </c>
      <c r="E1404" s="39" t="s">
        <v>542</v>
      </c>
    </row>
    <row r="1405" spans="1:16" ht="12.75">
      <c r="A1405" t="s">
        <v>52</v>
      </c>
      <c s="34" t="s">
        <v>219</v>
      </c>
      <c s="34" t="s">
        <v>1067</v>
      </c>
      <c s="35" t="s">
        <v>5</v>
      </c>
      <c s="6" t="s">
        <v>1068</v>
      </c>
      <c s="36" t="s">
        <v>85</v>
      </c>
      <c s="37">
        <v>2</v>
      </c>
      <c s="36">
        <v>0</v>
      </c>
      <c s="36">
        <f>ROUND(G1405*H1405,6)</f>
      </c>
      <c r="L1405" s="38">
        <v>0</v>
      </c>
      <c s="32">
        <f>ROUND(ROUND(L1405,2)*ROUND(G1405,3),2)</f>
      </c>
      <c s="36" t="s">
        <v>350</v>
      </c>
      <c>
        <f>(M1405*21)/100</f>
      </c>
      <c t="s">
        <v>27</v>
      </c>
    </row>
    <row r="1406" spans="1:5" ht="12.75">
      <c r="A1406" s="35" t="s">
        <v>58</v>
      </c>
      <c r="E1406" s="39" t="s">
        <v>5</v>
      </c>
    </row>
    <row r="1407" spans="1:5" ht="12.75">
      <c r="A1407" s="35" t="s">
        <v>59</v>
      </c>
      <c r="E1407" s="40" t="s">
        <v>5</v>
      </c>
    </row>
    <row r="1408" spans="1:5" ht="140.25">
      <c r="A1408" t="s">
        <v>60</v>
      </c>
      <c r="E1408" s="39" t="s">
        <v>499</v>
      </c>
    </row>
    <row r="1409" spans="1:16" ht="12.75">
      <c r="A1409" t="s">
        <v>52</v>
      </c>
      <c s="34" t="s">
        <v>224</v>
      </c>
      <c s="34" t="s">
        <v>1069</v>
      </c>
      <c s="35" t="s">
        <v>5</v>
      </c>
      <c s="6" t="s">
        <v>1070</v>
      </c>
      <c s="36" t="s">
        <v>85</v>
      </c>
      <c s="37">
        <v>1</v>
      </c>
      <c s="36">
        <v>0</v>
      </c>
      <c s="36">
        <f>ROUND(G1409*H1409,6)</f>
      </c>
      <c r="L1409" s="38">
        <v>0</v>
      </c>
      <c s="32">
        <f>ROUND(ROUND(L1409,2)*ROUND(G1409,3),2)</f>
      </c>
      <c s="36" t="s">
        <v>350</v>
      </c>
      <c>
        <f>(M1409*21)/100</f>
      </c>
      <c t="s">
        <v>27</v>
      </c>
    </row>
    <row r="1410" spans="1:5" ht="12.75">
      <c r="A1410" s="35" t="s">
        <v>58</v>
      </c>
      <c r="E1410" s="39" t="s">
        <v>5</v>
      </c>
    </row>
    <row r="1411" spans="1:5" ht="12.75">
      <c r="A1411" s="35" t="s">
        <v>59</v>
      </c>
      <c r="E1411" s="40" t="s">
        <v>5</v>
      </c>
    </row>
    <row r="1412" spans="1:5" ht="191.25">
      <c r="A1412" t="s">
        <v>60</v>
      </c>
      <c r="E1412" s="39" t="s">
        <v>834</v>
      </c>
    </row>
    <row r="1413" spans="1:16" ht="12.75">
      <c r="A1413" t="s">
        <v>52</v>
      </c>
      <c s="34" t="s">
        <v>228</v>
      </c>
      <c s="34" t="s">
        <v>1071</v>
      </c>
      <c s="35" t="s">
        <v>5</v>
      </c>
      <c s="6" t="s">
        <v>1072</v>
      </c>
      <c s="36" t="s">
        <v>85</v>
      </c>
      <c s="37">
        <v>5</v>
      </c>
      <c s="36">
        <v>0</v>
      </c>
      <c s="36">
        <f>ROUND(G1413*H1413,6)</f>
      </c>
      <c r="L1413" s="38">
        <v>0</v>
      </c>
      <c s="32">
        <f>ROUND(ROUND(L1413,2)*ROUND(G1413,3),2)</f>
      </c>
      <c s="36" t="s">
        <v>350</v>
      </c>
      <c>
        <f>(M1413*21)/100</f>
      </c>
      <c t="s">
        <v>27</v>
      </c>
    </row>
    <row r="1414" spans="1:5" ht="12.75">
      <c r="A1414" s="35" t="s">
        <v>58</v>
      </c>
      <c r="E1414" s="39" t="s">
        <v>5</v>
      </c>
    </row>
    <row r="1415" spans="1:5" ht="12.75">
      <c r="A1415" s="35" t="s">
        <v>59</v>
      </c>
      <c r="E1415" s="40" t="s">
        <v>5</v>
      </c>
    </row>
    <row r="1416" spans="1:5" ht="191.25">
      <c r="A1416" t="s">
        <v>60</v>
      </c>
      <c r="E1416" s="39" t="s">
        <v>1073</v>
      </c>
    </row>
    <row r="1417" spans="1:16" ht="12.75">
      <c r="A1417" t="s">
        <v>52</v>
      </c>
      <c s="34" t="s">
        <v>232</v>
      </c>
      <c s="34" t="s">
        <v>1074</v>
      </c>
      <c s="35" t="s">
        <v>5</v>
      </c>
      <c s="6" t="s">
        <v>1075</v>
      </c>
      <c s="36" t="s">
        <v>85</v>
      </c>
      <c s="37">
        <v>8</v>
      </c>
      <c s="36">
        <v>0</v>
      </c>
      <c s="36">
        <f>ROUND(G1417*H1417,6)</f>
      </c>
      <c r="L1417" s="38">
        <v>0</v>
      </c>
      <c s="32">
        <f>ROUND(ROUND(L1417,2)*ROUND(G1417,3),2)</f>
      </c>
      <c s="36" t="s">
        <v>350</v>
      </c>
      <c>
        <f>(M1417*21)/100</f>
      </c>
      <c t="s">
        <v>27</v>
      </c>
    </row>
    <row r="1418" spans="1:5" ht="12.75">
      <c r="A1418" s="35" t="s">
        <v>58</v>
      </c>
      <c r="E1418" s="39" t="s">
        <v>5</v>
      </c>
    </row>
    <row r="1419" spans="1:5" ht="12.75">
      <c r="A1419" s="35" t="s">
        <v>59</v>
      </c>
      <c r="E1419" s="40" t="s">
        <v>138</v>
      </c>
    </row>
    <row r="1420" spans="1:5" ht="191.25">
      <c r="A1420" t="s">
        <v>60</v>
      </c>
      <c r="E1420" s="39" t="s">
        <v>542</v>
      </c>
    </row>
    <row r="1421" spans="1:16" ht="12.75">
      <c r="A1421" t="s">
        <v>52</v>
      </c>
      <c s="34" t="s">
        <v>236</v>
      </c>
      <c s="34" t="s">
        <v>1076</v>
      </c>
      <c s="35" t="s">
        <v>5</v>
      </c>
      <c s="6" t="s">
        <v>1077</v>
      </c>
      <c s="36" t="s">
        <v>85</v>
      </c>
      <c s="37">
        <v>11</v>
      </c>
      <c s="36">
        <v>0</v>
      </c>
      <c s="36">
        <f>ROUND(G1421*H1421,6)</f>
      </c>
      <c r="L1421" s="38">
        <v>0</v>
      </c>
      <c s="32">
        <f>ROUND(ROUND(L1421,2)*ROUND(G1421,3),2)</f>
      </c>
      <c s="36" t="s">
        <v>350</v>
      </c>
      <c>
        <f>(M1421*21)/100</f>
      </c>
      <c t="s">
        <v>27</v>
      </c>
    </row>
    <row r="1422" spans="1:5" ht="12.75">
      <c r="A1422" s="35" t="s">
        <v>58</v>
      </c>
      <c r="E1422" s="39" t="s">
        <v>5</v>
      </c>
    </row>
    <row r="1423" spans="1:5" ht="12.75">
      <c r="A1423" s="35" t="s">
        <v>59</v>
      </c>
      <c r="E1423" s="40" t="s">
        <v>1078</v>
      </c>
    </row>
    <row r="1424" spans="1:5" ht="191.25">
      <c r="A1424" t="s">
        <v>60</v>
      </c>
      <c r="E1424" s="39" t="s">
        <v>542</v>
      </c>
    </row>
    <row r="1425" spans="1:16" ht="12.75">
      <c r="A1425" t="s">
        <v>52</v>
      </c>
      <c s="34" t="s">
        <v>240</v>
      </c>
      <c s="34" t="s">
        <v>1079</v>
      </c>
      <c s="35" t="s">
        <v>5</v>
      </c>
      <c s="6" t="s">
        <v>1080</v>
      </c>
      <c s="36" t="s">
        <v>85</v>
      </c>
      <c s="37">
        <v>5</v>
      </c>
      <c s="36">
        <v>0</v>
      </c>
      <c s="36">
        <f>ROUND(G1425*H1425,6)</f>
      </c>
      <c r="L1425" s="38">
        <v>0</v>
      </c>
      <c s="32">
        <f>ROUND(ROUND(L1425,2)*ROUND(G1425,3),2)</f>
      </c>
      <c s="36" t="s">
        <v>350</v>
      </c>
      <c>
        <f>(M1425*21)/100</f>
      </c>
      <c t="s">
        <v>27</v>
      </c>
    </row>
    <row r="1426" spans="1:5" ht="12.75">
      <c r="A1426" s="35" t="s">
        <v>58</v>
      </c>
      <c r="E1426" s="39" t="s">
        <v>5</v>
      </c>
    </row>
    <row r="1427" spans="1:5" ht="12.75">
      <c r="A1427" s="35" t="s">
        <v>59</v>
      </c>
      <c r="E1427" s="40" t="s">
        <v>1081</v>
      </c>
    </row>
    <row r="1428" spans="1:5" ht="191.25">
      <c r="A1428" t="s">
        <v>60</v>
      </c>
      <c r="E1428" s="39" t="s">
        <v>542</v>
      </c>
    </row>
    <row r="1429" spans="1:16" ht="12.75">
      <c r="A1429" t="s">
        <v>52</v>
      </c>
      <c s="34" t="s">
        <v>244</v>
      </c>
      <c s="34" t="s">
        <v>1082</v>
      </c>
      <c s="35" t="s">
        <v>5</v>
      </c>
      <c s="6" t="s">
        <v>1083</v>
      </c>
      <c s="36" t="s">
        <v>85</v>
      </c>
      <c s="37">
        <v>11</v>
      </c>
      <c s="36">
        <v>0</v>
      </c>
      <c s="36">
        <f>ROUND(G1429*H1429,6)</f>
      </c>
      <c r="L1429" s="38">
        <v>0</v>
      </c>
      <c s="32">
        <f>ROUND(ROUND(L1429,2)*ROUND(G1429,3),2)</f>
      </c>
      <c s="36" t="s">
        <v>350</v>
      </c>
      <c>
        <f>(M1429*21)/100</f>
      </c>
      <c t="s">
        <v>27</v>
      </c>
    </row>
    <row r="1430" spans="1:5" ht="12.75">
      <c r="A1430" s="35" t="s">
        <v>58</v>
      </c>
      <c r="E1430" s="39" t="s">
        <v>5</v>
      </c>
    </row>
    <row r="1431" spans="1:5" ht="12.75">
      <c r="A1431" s="35" t="s">
        <v>59</v>
      </c>
      <c r="E1431" s="40" t="s">
        <v>1078</v>
      </c>
    </row>
    <row r="1432" spans="1:5" ht="191.25">
      <c r="A1432" t="s">
        <v>60</v>
      </c>
      <c r="E1432" s="39" t="s">
        <v>542</v>
      </c>
    </row>
    <row r="1433" spans="1:16" ht="12.75">
      <c r="A1433" t="s">
        <v>52</v>
      </c>
      <c s="34" t="s">
        <v>247</v>
      </c>
      <c s="34" t="s">
        <v>1084</v>
      </c>
      <c s="35" t="s">
        <v>5</v>
      </c>
      <c s="6" t="s">
        <v>1085</v>
      </c>
      <c s="36" t="s">
        <v>85</v>
      </c>
      <c s="37">
        <v>0</v>
      </c>
      <c s="36">
        <v>0</v>
      </c>
      <c s="36">
        <f>ROUND(G1433*H1433,6)</f>
      </c>
      <c r="L1433" s="38">
        <v>0</v>
      </c>
      <c s="32">
        <f>ROUND(ROUND(L1433,2)*ROUND(G1433,3),2)</f>
      </c>
      <c s="36" t="s">
        <v>350</v>
      </c>
      <c>
        <f>(M1433*21)/100</f>
      </c>
      <c t="s">
        <v>27</v>
      </c>
    </row>
    <row r="1434" spans="1:5" ht="12.75">
      <c r="A1434" s="35" t="s">
        <v>58</v>
      </c>
      <c r="E1434" s="39" t="s">
        <v>5</v>
      </c>
    </row>
    <row r="1435" spans="1:5" ht="12.75">
      <c r="A1435" s="35" t="s">
        <v>59</v>
      </c>
      <c r="E1435" s="40" t="s">
        <v>138</v>
      </c>
    </row>
    <row r="1436" spans="1:5" ht="140.25">
      <c r="A1436" t="s">
        <v>60</v>
      </c>
      <c r="E1436" s="39" t="s">
        <v>499</v>
      </c>
    </row>
    <row r="1437" spans="1:16" ht="12.75">
      <c r="A1437" t="s">
        <v>52</v>
      </c>
      <c s="34" t="s">
        <v>251</v>
      </c>
      <c s="34" t="s">
        <v>1086</v>
      </c>
      <c s="35" t="s">
        <v>5</v>
      </c>
      <c s="6" t="s">
        <v>1087</v>
      </c>
      <c s="36" t="s">
        <v>85</v>
      </c>
      <c s="37">
        <v>15</v>
      </c>
      <c s="36">
        <v>0</v>
      </c>
      <c s="36">
        <f>ROUND(G1437*H1437,6)</f>
      </c>
      <c r="L1437" s="38">
        <v>0</v>
      </c>
      <c s="32">
        <f>ROUND(ROUND(L1437,2)*ROUND(G1437,3),2)</f>
      </c>
      <c s="36" t="s">
        <v>350</v>
      </c>
      <c>
        <f>(M1437*21)/100</f>
      </c>
      <c t="s">
        <v>27</v>
      </c>
    </row>
    <row r="1438" spans="1:5" ht="12.75">
      <c r="A1438" s="35" t="s">
        <v>58</v>
      </c>
      <c r="E1438" s="39" t="s">
        <v>5</v>
      </c>
    </row>
    <row r="1439" spans="1:5" ht="12.75">
      <c r="A1439" s="35" t="s">
        <v>59</v>
      </c>
      <c r="E1439" s="40" t="s">
        <v>5</v>
      </c>
    </row>
    <row r="1440" spans="1:5" ht="153">
      <c r="A1440" t="s">
        <v>60</v>
      </c>
      <c r="E1440" s="39" t="s">
        <v>1088</v>
      </c>
    </row>
    <row r="1441" spans="1:16" ht="12.75">
      <c r="A1441" t="s">
        <v>52</v>
      </c>
      <c s="34" t="s">
        <v>255</v>
      </c>
      <c s="34" t="s">
        <v>1089</v>
      </c>
      <c s="35" t="s">
        <v>5</v>
      </c>
      <c s="6" t="s">
        <v>1090</v>
      </c>
      <c s="36" t="s">
        <v>573</v>
      </c>
      <c s="37">
        <v>1</v>
      </c>
      <c s="36">
        <v>0</v>
      </c>
      <c s="36">
        <f>ROUND(G1441*H1441,6)</f>
      </c>
      <c r="L1441" s="38">
        <v>0</v>
      </c>
      <c s="32">
        <f>ROUND(ROUND(L1441,2)*ROUND(G1441,3),2)</f>
      </c>
      <c s="36" t="s">
        <v>350</v>
      </c>
      <c>
        <f>(M1441*21)/100</f>
      </c>
      <c t="s">
        <v>27</v>
      </c>
    </row>
    <row r="1442" spans="1:5" ht="12.75">
      <c r="A1442" s="35" t="s">
        <v>58</v>
      </c>
      <c r="E1442" s="39" t="s">
        <v>5</v>
      </c>
    </row>
    <row r="1443" spans="1:5" ht="12.75">
      <c r="A1443" s="35" t="s">
        <v>59</v>
      </c>
      <c r="E1443" s="40" t="s">
        <v>5</v>
      </c>
    </row>
    <row r="1444" spans="1:5" ht="140.25">
      <c r="A1444" t="s">
        <v>60</v>
      </c>
      <c r="E1444" s="39" t="s">
        <v>577</v>
      </c>
    </row>
    <row r="1445" spans="1:16" ht="25.5">
      <c r="A1445" t="s">
        <v>52</v>
      </c>
      <c s="34" t="s">
        <v>259</v>
      </c>
      <c s="34" t="s">
        <v>1091</v>
      </c>
      <c s="35" t="s">
        <v>5</v>
      </c>
      <c s="6" t="s">
        <v>1092</v>
      </c>
      <c s="36" t="s">
        <v>85</v>
      </c>
      <c s="37">
        <v>1</v>
      </c>
      <c s="36">
        <v>0</v>
      </c>
      <c s="36">
        <f>ROUND(G1445*H1445,6)</f>
      </c>
      <c r="L1445" s="38">
        <v>0</v>
      </c>
      <c s="32">
        <f>ROUND(ROUND(L1445,2)*ROUND(G1445,3),2)</f>
      </c>
      <c s="36" t="s">
        <v>350</v>
      </c>
      <c>
        <f>(M1445*21)/100</f>
      </c>
      <c t="s">
        <v>27</v>
      </c>
    </row>
    <row r="1446" spans="1:5" ht="12.75">
      <c r="A1446" s="35" t="s">
        <v>58</v>
      </c>
      <c r="E1446" s="39" t="s">
        <v>5</v>
      </c>
    </row>
    <row r="1447" spans="1:5" ht="12.75">
      <c r="A1447" s="35" t="s">
        <v>59</v>
      </c>
      <c r="E1447" s="40" t="s">
        <v>1093</v>
      </c>
    </row>
    <row r="1448" spans="1:5" ht="114.75">
      <c r="A1448" t="s">
        <v>60</v>
      </c>
      <c r="E1448" s="39" t="s">
        <v>1025</v>
      </c>
    </row>
    <row r="1449" spans="1:16" ht="25.5">
      <c r="A1449" t="s">
        <v>52</v>
      </c>
      <c s="34" t="s">
        <v>263</v>
      </c>
      <c s="34" t="s">
        <v>1094</v>
      </c>
      <c s="35" t="s">
        <v>5</v>
      </c>
      <c s="6" t="s">
        <v>1095</v>
      </c>
      <c s="36" t="s">
        <v>85</v>
      </c>
      <c s="37">
        <v>5</v>
      </c>
      <c s="36">
        <v>0</v>
      </c>
      <c s="36">
        <f>ROUND(G1449*H1449,6)</f>
      </c>
      <c r="L1449" s="38">
        <v>0</v>
      </c>
      <c s="32">
        <f>ROUND(ROUND(L1449,2)*ROUND(G1449,3),2)</f>
      </c>
      <c s="36" t="s">
        <v>350</v>
      </c>
      <c>
        <f>(M1449*21)/100</f>
      </c>
      <c t="s">
        <v>27</v>
      </c>
    </row>
    <row r="1450" spans="1:5" ht="12.75">
      <c r="A1450" s="35" t="s">
        <v>58</v>
      </c>
      <c r="E1450" s="39" t="s">
        <v>5</v>
      </c>
    </row>
    <row r="1451" spans="1:5" ht="12.75">
      <c r="A1451" s="35" t="s">
        <v>59</v>
      </c>
      <c r="E1451" s="40" t="s">
        <v>5</v>
      </c>
    </row>
    <row r="1452" spans="1:5" ht="114.75">
      <c r="A1452" t="s">
        <v>60</v>
      </c>
      <c r="E1452" s="39" t="s">
        <v>496</v>
      </c>
    </row>
    <row r="1453" spans="1:16" ht="25.5">
      <c r="A1453" t="s">
        <v>52</v>
      </c>
      <c s="34" t="s">
        <v>267</v>
      </c>
      <c s="34" t="s">
        <v>1096</v>
      </c>
      <c s="35" t="s">
        <v>5</v>
      </c>
      <c s="6" t="s">
        <v>1097</v>
      </c>
      <c s="36" t="s">
        <v>85</v>
      </c>
      <c s="37">
        <v>7</v>
      </c>
      <c s="36">
        <v>0</v>
      </c>
      <c s="36">
        <f>ROUND(G1453*H1453,6)</f>
      </c>
      <c r="L1453" s="38">
        <v>0</v>
      </c>
      <c s="32">
        <f>ROUND(ROUND(L1453,2)*ROUND(G1453,3),2)</f>
      </c>
      <c s="36" t="s">
        <v>350</v>
      </c>
      <c>
        <f>(M1453*21)/100</f>
      </c>
      <c t="s">
        <v>27</v>
      </c>
    </row>
    <row r="1454" spans="1:5" ht="12.75">
      <c r="A1454" s="35" t="s">
        <v>58</v>
      </c>
      <c r="E1454" s="39" t="s">
        <v>5</v>
      </c>
    </row>
    <row r="1455" spans="1:5" ht="12.75">
      <c r="A1455" s="35" t="s">
        <v>59</v>
      </c>
      <c r="E1455" s="40" t="s">
        <v>5</v>
      </c>
    </row>
    <row r="1456" spans="1:5" ht="114.75">
      <c r="A1456" t="s">
        <v>60</v>
      </c>
      <c r="E1456" s="39" t="s">
        <v>1025</v>
      </c>
    </row>
    <row r="1457" spans="1:16" ht="12.75">
      <c r="A1457" t="s">
        <v>52</v>
      </c>
      <c s="34" t="s">
        <v>271</v>
      </c>
      <c s="34" t="s">
        <v>1098</v>
      </c>
      <c s="35" t="s">
        <v>5</v>
      </c>
      <c s="6" t="s">
        <v>1099</v>
      </c>
      <c s="36" t="s">
        <v>85</v>
      </c>
      <c s="37">
        <v>5</v>
      </c>
      <c s="36">
        <v>0</v>
      </c>
      <c s="36">
        <f>ROUND(G1457*H1457,6)</f>
      </c>
      <c r="L1457" s="38">
        <v>0</v>
      </c>
      <c s="32">
        <f>ROUND(ROUND(L1457,2)*ROUND(G1457,3),2)</f>
      </c>
      <c s="36" t="s">
        <v>350</v>
      </c>
      <c>
        <f>(M1457*21)/100</f>
      </c>
      <c t="s">
        <v>27</v>
      </c>
    </row>
    <row r="1458" spans="1:5" ht="12.75">
      <c r="A1458" s="35" t="s">
        <v>58</v>
      </c>
      <c r="E1458" s="39" t="s">
        <v>5</v>
      </c>
    </row>
    <row r="1459" spans="1:5" ht="12.75">
      <c r="A1459" s="35" t="s">
        <v>59</v>
      </c>
      <c r="E1459" s="40" t="s">
        <v>5</v>
      </c>
    </row>
    <row r="1460" spans="1:5" ht="140.25">
      <c r="A1460" t="s">
        <v>60</v>
      </c>
      <c r="E1460" s="39" t="s">
        <v>499</v>
      </c>
    </row>
    <row r="1461" spans="1:16" ht="25.5">
      <c r="A1461" t="s">
        <v>52</v>
      </c>
      <c s="34" t="s">
        <v>275</v>
      </c>
      <c s="34" t="s">
        <v>1100</v>
      </c>
      <c s="35" t="s">
        <v>5</v>
      </c>
      <c s="6" t="s">
        <v>1101</v>
      </c>
      <c s="36" t="s">
        <v>85</v>
      </c>
      <c s="37">
        <v>1</v>
      </c>
      <c s="36">
        <v>0</v>
      </c>
      <c s="36">
        <f>ROUND(G1461*H1461,6)</f>
      </c>
      <c r="L1461" s="38">
        <v>0</v>
      </c>
      <c s="32">
        <f>ROUND(ROUND(L1461,2)*ROUND(G1461,3),2)</f>
      </c>
      <c s="36" t="s">
        <v>350</v>
      </c>
      <c>
        <f>(M1461*21)/100</f>
      </c>
      <c t="s">
        <v>27</v>
      </c>
    </row>
    <row r="1462" spans="1:5" ht="12.75">
      <c r="A1462" s="35" t="s">
        <v>58</v>
      </c>
      <c r="E1462" s="39" t="s">
        <v>5</v>
      </c>
    </row>
    <row r="1463" spans="1:5" ht="12.75">
      <c r="A1463" s="35" t="s">
        <v>59</v>
      </c>
      <c r="E1463" s="40" t="s">
        <v>5</v>
      </c>
    </row>
    <row r="1464" spans="1:5" ht="114.75">
      <c r="A1464" t="s">
        <v>60</v>
      </c>
      <c r="E1464" s="39" t="s">
        <v>1025</v>
      </c>
    </row>
    <row r="1465" spans="1:16" ht="12.75">
      <c r="A1465" t="s">
        <v>52</v>
      </c>
      <c s="34" t="s">
        <v>279</v>
      </c>
      <c s="34" t="s">
        <v>1102</v>
      </c>
      <c s="35" t="s">
        <v>5</v>
      </c>
      <c s="6" t="s">
        <v>1103</v>
      </c>
      <c s="36" t="s">
        <v>85</v>
      </c>
      <c s="37">
        <v>1</v>
      </c>
      <c s="36">
        <v>0</v>
      </c>
      <c s="36">
        <f>ROUND(G1465*H1465,6)</f>
      </c>
      <c r="L1465" s="38">
        <v>0</v>
      </c>
      <c s="32">
        <f>ROUND(ROUND(L1465,2)*ROUND(G1465,3),2)</f>
      </c>
      <c s="36" t="s">
        <v>350</v>
      </c>
      <c>
        <f>(M1465*21)/100</f>
      </c>
      <c t="s">
        <v>27</v>
      </c>
    </row>
    <row r="1466" spans="1:5" ht="12.75">
      <c r="A1466" s="35" t="s">
        <v>58</v>
      </c>
      <c r="E1466" s="39" t="s">
        <v>5</v>
      </c>
    </row>
    <row r="1467" spans="1:5" ht="12.75">
      <c r="A1467" s="35" t="s">
        <v>59</v>
      </c>
      <c r="E1467" s="40" t="s">
        <v>5</v>
      </c>
    </row>
    <row r="1468" spans="1:5" ht="140.25">
      <c r="A1468" t="s">
        <v>60</v>
      </c>
      <c r="E1468" s="39" t="s">
        <v>561</v>
      </c>
    </row>
    <row r="1469" spans="1:16" ht="12.75">
      <c r="A1469" t="s">
        <v>52</v>
      </c>
      <c s="34" t="s">
        <v>283</v>
      </c>
      <c s="34" t="s">
        <v>1104</v>
      </c>
      <c s="35" t="s">
        <v>5</v>
      </c>
      <c s="6" t="s">
        <v>1105</v>
      </c>
      <c s="36" t="s">
        <v>85</v>
      </c>
      <c s="37">
        <v>1</v>
      </c>
      <c s="36">
        <v>0</v>
      </c>
      <c s="36">
        <f>ROUND(G1469*H1469,6)</f>
      </c>
      <c r="L1469" s="38">
        <v>0</v>
      </c>
      <c s="32">
        <f>ROUND(ROUND(L1469,2)*ROUND(G1469,3),2)</f>
      </c>
      <c s="36" t="s">
        <v>350</v>
      </c>
      <c>
        <f>(M1469*21)/100</f>
      </c>
      <c t="s">
        <v>27</v>
      </c>
    </row>
    <row r="1470" spans="1:5" ht="12.75">
      <c r="A1470" s="35" t="s">
        <v>58</v>
      </c>
      <c r="E1470" s="39" t="s">
        <v>5</v>
      </c>
    </row>
    <row r="1471" spans="1:5" ht="12.75">
      <c r="A1471" s="35" t="s">
        <v>59</v>
      </c>
      <c r="E1471" s="40" t="s">
        <v>5</v>
      </c>
    </row>
    <row r="1472" spans="1:5" ht="114.75">
      <c r="A1472" t="s">
        <v>60</v>
      </c>
      <c r="E1472" s="39" t="s">
        <v>1025</v>
      </c>
    </row>
    <row r="1473" spans="1:16" ht="12.75">
      <c r="A1473" t="s">
        <v>52</v>
      </c>
      <c s="34" t="s">
        <v>307</v>
      </c>
      <c s="34" t="s">
        <v>1106</v>
      </c>
      <c s="35" t="s">
        <v>5</v>
      </c>
      <c s="6" t="s">
        <v>1107</v>
      </c>
      <c s="36" t="s">
        <v>85</v>
      </c>
      <c s="37">
        <v>2</v>
      </c>
      <c s="36">
        <v>0</v>
      </c>
      <c s="36">
        <f>ROUND(G1473*H1473,6)</f>
      </c>
      <c r="L1473" s="38">
        <v>0</v>
      </c>
      <c s="32">
        <f>ROUND(ROUND(L1473,2)*ROUND(G1473,3),2)</f>
      </c>
      <c s="36" t="s">
        <v>350</v>
      </c>
      <c>
        <f>(M1473*21)/100</f>
      </c>
      <c t="s">
        <v>27</v>
      </c>
    </row>
    <row r="1474" spans="1:5" ht="12.75">
      <c r="A1474" s="35" t="s">
        <v>58</v>
      </c>
      <c r="E1474" s="39" t="s">
        <v>5</v>
      </c>
    </row>
    <row r="1475" spans="1:5" ht="12.75">
      <c r="A1475" s="35" t="s">
        <v>59</v>
      </c>
      <c r="E1475" s="40" t="s">
        <v>5</v>
      </c>
    </row>
    <row r="1476" spans="1:5" ht="191.25">
      <c r="A1476" t="s">
        <v>60</v>
      </c>
      <c r="E1476" s="39" t="s">
        <v>542</v>
      </c>
    </row>
    <row r="1477" spans="1:16" ht="12.75">
      <c r="A1477" t="s">
        <v>52</v>
      </c>
      <c s="34" t="s">
        <v>313</v>
      </c>
      <c s="34" t="s">
        <v>1108</v>
      </c>
      <c s="35" t="s">
        <v>5</v>
      </c>
      <c s="6" t="s">
        <v>1109</v>
      </c>
      <c s="36" t="s">
        <v>85</v>
      </c>
      <c s="37">
        <v>1</v>
      </c>
      <c s="36">
        <v>0</v>
      </c>
      <c s="36">
        <f>ROUND(G1477*H1477,6)</f>
      </c>
      <c r="L1477" s="38">
        <v>0</v>
      </c>
      <c s="32">
        <f>ROUND(ROUND(L1477,2)*ROUND(G1477,3),2)</f>
      </c>
      <c s="36" t="s">
        <v>350</v>
      </c>
      <c>
        <f>(M1477*21)/100</f>
      </c>
      <c t="s">
        <v>27</v>
      </c>
    </row>
    <row r="1478" spans="1:5" ht="12.75">
      <c r="A1478" s="35" t="s">
        <v>58</v>
      </c>
      <c r="E1478" s="39" t="s">
        <v>5</v>
      </c>
    </row>
    <row r="1479" spans="1:5" ht="12.75">
      <c r="A1479" s="35" t="s">
        <v>59</v>
      </c>
      <c r="E1479" s="40" t="s">
        <v>1110</v>
      </c>
    </row>
    <row r="1480" spans="1:5" ht="114.75">
      <c r="A1480" t="s">
        <v>60</v>
      </c>
      <c r="E1480" s="39" t="s">
        <v>1025</v>
      </c>
    </row>
    <row r="1481" spans="1:13" ht="12.75">
      <c r="A1481" t="s">
        <v>49</v>
      </c>
      <c r="C1481" s="31" t="s">
        <v>367</v>
      </c>
      <c r="E1481" s="33" t="s">
        <v>584</v>
      </c>
      <c r="J1481" s="32">
        <f>0</f>
      </c>
      <c s="32">
        <f>0</f>
      </c>
      <c s="32">
        <f>0+L1482+L1486+L1490+L1494+L1498+L1502+L1506</f>
      </c>
      <c s="32">
        <f>0+M1482+M1486+M1490+M1494+M1498+M1502+M1506</f>
      </c>
    </row>
    <row r="1482" spans="1:16" ht="25.5">
      <c r="A1482" t="s">
        <v>52</v>
      </c>
      <c s="34" t="s">
        <v>287</v>
      </c>
      <c s="34" t="s">
        <v>585</v>
      </c>
      <c s="35" t="s">
        <v>371</v>
      </c>
      <c s="6" t="s">
        <v>586</v>
      </c>
      <c s="36" t="s">
        <v>373</v>
      </c>
      <c s="37">
        <v>2</v>
      </c>
      <c s="36">
        <v>0</v>
      </c>
      <c s="36">
        <f>ROUND(G1482*H1482,6)</f>
      </c>
      <c r="L1482" s="38">
        <v>0</v>
      </c>
      <c s="32">
        <f>ROUND(ROUND(L1482,2)*ROUND(G1482,3),2)</f>
      </c>
      <c s="36" t="s">
        <v>350</v>
      </c>
      <c>
        <f>(M1482*21)/100</f>
      </c>
      <c t="s">
        <v>27</v>
      </c>
    </row>
    <row r="1483" spans="1:5" ht="12.75">
      <c r="A1483" s="35" t="s">
        <v>58</v>
      </c>
      <c r="E1483" s="39" t="s">
        <v>374</v>
      </c>
    </row>
    <row r="1484" spans="1:5" ht="12.75">
      <c r="A1484" s="35" t="s">
        <v>59</v>
      </c>
      <c r="E1484" s="40" t="s">
        <v>5</v>
      </c>
    </row>
    <row r="1485" spans="1:5" ht="165.75">
      <c r="A1485" t="s">
        <v>60</v>
      </c>
      <c r="E1485" s="39" t="s">
        <v>517</v>
      </c>
    </row>
    <row r="1486" spans="1:16" ht="25.5">
      <c r="A1486" t="s">
        <v>52</v>
      </c>
      <c s="34" t="s">
        <v>291</v>
      </c>
      <c s="34" t="s">
        <v>587</v>
      </c>
      <c s="35" t="s">
        <v>371</v>
      </c>
      <c s="6" t="s">
        <v>588</v>
      </c>
      <c s="36" t="s">
        <v>373</v>
      </c>
      <c s="37">
        <v>0.5</v>
      </c>
      <c s="36">
        <v>0</v>
      </c>
      <c s="36">
        <f>ROUND(G1486*H1486,6)</f>
      </c>
      <c r="L1486" s="38">
        <v>0</v>
      </c>
      <c s="32">
        <f>ROUND(ROUND(L1486,2)*ROUND(G1486,3),2)</f>
      </c>
      <c s="36" t="s">
        <v>350</v>
      </c>
      <c>
        <f>(M1486*21)/100</f>
      </c>
      <c t="s">
        <v>27</v>
      </c>
    </row>
    <row r="1487" spans="1:5" ht="12.75">
      <c r="A1487" s="35" t="s">
        <v>58</v>
      </c>
      <c r="E1487" s="39" t="s">
        <v>374</v>
      </c>
    </row>
    <row r="1488" spans="1:5" ht="12.75">
      <c r="A1488" s="35" t="s">
        <v>59</v>
      </c>
      <c r="E1488" s="40" t="s">
        <v>5</v>
      </c>
    </row>
    <row r="1489" spans="1:5" ht="165.75">
      <c r="A1489" t="s">
        <v>60</v>
      </c>
      <c r="E1489" s="39" t="s">
        <v>517</v>
      </c>
    </row>
    <row r="1490" spans="1:16" ht="38.25">
      <c r="A1490" t="s">
        <v>52</v>
      </c>
      <c s="34" t="s">
        <v>100</v>
      </c>
      <c s="34" t="s">
        <v>518</v>
      </c>
      <c s="35" t="s">
        <v>371</v>
      </c>
      <c s="6" t="s">
        <v>519</v>
      </c>
      <c s="36" t="s">
        <v>373</v>
      </c>
      <c s="37">
        <v>0.1</v>
      </c>
      <c s="36">
        <v>0</v>
      </c>
      <c s="36">
        <f>ROUND(G1490*H1490,6)</f>
      </c>
      <c r="L1490" s="38">
        <v>0</v>
      </c>
      <c s="32">
        <f>ROUND(ROUND(L1490,2)*ROUND(G1490,3),2)</f>
      </c>
      <c s="36" t="s">
        <v>350</v>
      </c>
      <c>
        <f>(M1490*21)/100</f>
      </c>
      <c t="s">
        <v>27</v>
      </c>
    </row>
    <row r="1491" spans="1:5" ht="25.5">
      <c r="A1491" s="35" t="s">
        <v>58</v>
      </c>
      <c r="E1491" s="39" t="s">
        <v>520</v>
      </c>
    </row>
    <row r="1492" spans="1:5" ht="12.75">
      <c r="A1492" s="35" t="s">
        <v>59</v>
      </c>
      <c r="E1492" s="40" t="s">
        <v>5</v>
      </c>
    </row>
    <row r="1493" spans="1:5" ht="165.75">
      <c r="A1493" t="s">
        <v>60</v>
      </c>
      <c r="E1493" s="39" t="s">
        <v>517</v>
      </c>
    </row>
    <row r="1494" spans="1:16" ht="25.5">
      <c r="A1494" t="s">
        <v>52</v>
      </c>
      <c s="34" t="s">
        <v>104</v>
      </c>
      <c s="34" t="s">
        <v>589</v>
      </c>
      <c s="35" t="s">
        <v>371</v>
      </c>
      <c s="6" t="s">
        <v>590</v>
      </c>
      <c s="36" t="s">
        <v>373</v>
      </c>
      <c s="37">
        <v>0.05</v>
      </c>
      <c s="36">
        <v>0</v>
      </c>
      <c s="36">
        <f>ROUND(G1494*H1494,6)</f>
      </c>
      <c r="L1494" s="38">
        <v>0</v>
      </c>
      <c s="32">
        <f>ROUND(ROUND(L1494,2)*ROUND(G1494,3),2)</f>
      </c>
      <c s="36" t="s">
        <v>350</v>
      </c>
      <c>
        <f>(M1494*21)/100</f>
      </c>
      <c t="s">
        <v>27</v>
      </c>
    </row>
    <row r="1495" spans="1:5" ht="25.5">
      <c r="A1495" s="35" t="s">
        <v>58</v>
      </c>
      <c r="E1495" s="39" t="s">
        <v>591</v>
      </c>
    </row>
    <row r="1496" spans="1:5" ht="12.75">
      <c r="A1496" s="35" t="s">
        <v>59</v>
      </c>
      <c r="E1496" s="40" t="s">
        <v>5</v>
      </c>
    </row>
    <row r="1497" spans="1:5" ht="165.75">
      <c r="A1497" t="s">
        <v>60</v>
      </c>
      <c r="E1497" s="39" t="s">
        <v>517</v>
      </c>
    </row>
    <row r="1498" spans="1:16" ht="25.5">
      <c r="A1498" t="s">
        <v>52</v>
      </c>
      <c s="34" t="s">
        <v>295</v>
      </c>
      <c s="34" t="s">
        <v>386</v>
      </c>
      <c s="35" t="s">
        <v>371</v>
      </c>
      <c s="6" t="s">
        <v>387</v>
      </c>
      <c s="36" t="s">
        <v>373</v>
      </c>
      <c s="37">
        <v>0.05</v>
      </c>
      <c s="36">
        <v>0</v>
      </c>
      <c s="36">
        <f>ROUND(G1498*H1498,6)</f>
      </c>
      <c r="L1498" s="38">
        <v>0</v>
      </c>
      <c s="32">
        <f>ROUND(ROUND(L1498,2)*ROUND(G1498,3),2)</f>
      </c>
      <c s="36" t="s">
        <v>350</v>
      </c>
      <c>
        <f>(M1498*21)/100</f>
      </c>
      <c t="s">
        <v>27</v>
      </c>
    </row>
    <row r="1499" spans="1:5" ht="12.75">
      <c r="A1499" s="35" t="s">
        <v>58</v>
      </c>
      <c r="E1499" s="39" t="s">
        <v>374</v>
      </c>
    </row>
    <row r="1500" spans="1:5" ht="12.75">
      <c r="A1500" s="35" t="s">
        <v>59</v>
      </c>
      <c r="E1500" s="40" t="s">
        <v>5</v>
      </c>
    </row>
    <row r="1501" spans="1:5" ht="165.75">
      <c r="A1501" t="s">
        <v>60</v>
      </c>
      <c r="E1501" s="39" t="s">
        <v>517</v>
      </c>
    </row>
    <row r="1502" spans="1:16" ht="25.5">
      <c r="A1502" t="s">
        <v>52</v>
      </c>
      <c s="34" t="s">
        <v>299</v>
      </c>
      <c s="34" t="s">
        <v>389</v>
      </c>
      <c s="35" t="s">
        <v>371</v>
      </c>
      <c s="6" t="s">
        <v>390</v>
      </c>
      <c s="36" t="s">
        <v>373</v>
      </c>
      <c s="37">
        <v>0.05</v>
      </c>
      <c s="36">
        <v>0</v>
      </c>
      <c s="36">
        <f>ROUND(G1502*H1502,6)</f>
      </c>
      <c r="L1502" s="38">
        <v>0</v>
      </c>
      <c s="32">
        <f>ROUND(ROUND(L1502,2)*ROUND(G1502,3),2)</f>
      </c>
      <c s="36" t="s">
        <v>350</v>
      </c>
      <c>
        <f>(M1502*21)/100</f>
      </c>
      <c t="s">
        <v>27</v>
      </c>
    </row>
    <row r="1503" spans="1:5" ht="12.75">
      <c r="A1503" s="35" t="s">
        <v>58</v>
      </c>
      <c r="E1503" s="39" t="s">
        <v>374</v>
      </c>
    </row>
    <row r="1504" spans="1:5" ht="12.75">
      <c r="A1504" s="35" t="s">
        <v>59</v>
      </c>
      <c r="E1504" s="40" t="s">
        <v>5</v>
      </c>
    </row>
    <row r="1505" spans="1:5" ht="165.75">
      <c r="A1505" t="s">
        <v>60</v>
      </c>
      <c r="E1505" s="39" t="s">
        <v>517</v>
      </c>
    </row>
    <row r="1506" spans="1:16" ht="25.5">
      <c r="A1506" t="s">
        <v>52</v>
      </c>
      <c s="34" t="s">
        <v>303</v>
      </c>
      <c s="34" t="s">
        <v>392</v>
      </c>
      <c s="35" t="s">
        <v>371</v>
      </c>
      <c s="6" t="s">
        <v>393</v>
      </c>
      <c s="36" t="s">
        <v>373</v>
      </c>
      <c s="37">
        <v>0.05</v>
      </c>
      <c s="36">
        <v>0</v>
      </c>
      <c s="36">
        <f>ROUND(G1506*H1506,6)</f>
      </c>
      <c r="L1506" s="38">
        <v>0</v>
      </c>
      <c s="32">
        <f>ROUND(ROUND(L1506,2)*ROUND(G1506,3),2)</f>
      </c>
      <c s="36" t="s">
        <v>350</v>
      </c>
      <c>
        <f>(M1506*21)/100</f>
      </c>
      <c t="s">
        <v>27</v>
      </c>
    </row>
    <row r="1507" spans="1:5" ht="12.75">
      <c r="A1507" s="35" t="s">
        <v>58</v>
      </c>
      <c r="E1507" s="39" t="s">
        <v>374</v>
      </c>
    </row>
    <row r="1508" spans="1:5" ht="12.75">
      <c r="A1508" s="35" t="s">
        <v>59</v>
      </c>
      <c r="E1508" s="40" t="s">
        <v>5</v>
      </c>
    </row>
    <row r="1509" spans="1:5" ht="165.75">
      <c r="A1509" t="s">
        <v>60</v>
      </c>
      <c r="E1509" s="39" t="s">
        <v>517</v>
      </c>
    </row>
    <row r="1510" spans="1:13" ht="12.75">
      <c r="A1510" t="s">
        <v>46</v>
      </c>
      <c r="C1510" s="31" t="s">
        <v>1111</v>
      </c>
      <c r="E1510" s="33" t="s">
        <v>1112</v>
      </c>
      <c r="J1510" s="32">
        <f>0+J1511</f>
      </c>
      <c s="32">
        <f>0+K1511</f>
      </c>
      <c s="32">
        <f>0+L1511</f>
      </c>
      <c s="32">
        <f>0+M1511</f>
      </c>
    </row>
    <row r="1511" spans="1:13" ht="12.75">
      <c r="A1511" t="s">
        <v>49</v>
      </c>
      <c r="C1511" s="31" t="s">
        <v>75</v>
      </c>
      <c r="E1511" s="33" t="s">
        <v>76</v>
      </c>
      <c r="J1511" s="32">
        <f>0</f>
      </c>
      <c s="32">
        <f>0</f>
      </c>
      <c s="32">
        <f>0+L1512+L1516+L1520+L1524+L1528+L1532+L1536+L1540+L1544+L1548+L1552+L1556+L1560+L1564+L1568+L1572+L1576+L1580+L1584+L1588+L1592+L1596+L1600+L1604+L1608+L1612+L1616+L1620+L1624+L1628+L1632+L1636+L1640+L1644+L1648+L1652+L1656+L1660+L1664+L1668+L1672+L1676+L1680+L1684</f>
      </c>
      <c s="32">
        <f>0+M1512+M1516+M1520+M1524+M1528+M1532+M1536+M1540+M1544+M1548+M1552+M1556+M1560+M1564+M1568+M1572+M1576+M1580+M1584+M1588+M1592+M1596+M1600+M1604+M1608+M1612+M1616+M1620+M1624+M1628+M1632+M1636+M1640+M1644+M1648+M1652+M1656+M1660+M1664+M1668+M1672+M1676+M1680+M1684</f>
      </c>
    </row>
    <row r="1512" spans="1:16" ht="12.75">
      <c r="A1512" t="s">
        <v>52</v>
      </c>
      <c s="34" t="s">
        <v>53</v>
      </c>
      <c s="34" t="s">
        <v>1113</v>
      </c>
      <c s="35" t="s">
        <v>5</v>
      </c>
      <c s="6" t="s">
        <v>1114</v>
      </c>
      <c s="36" t="s">
        <v>80</v>
      </c>
      <c s="37">
        <v>25</v>
      </c>
      <c s="36">
        <v>0</v>
      </c>
      <c s="36">
        <f>ROUND(G1512*H1512,6)</f>
      </c>
      <c r="L1512" s="38">
        <v>0</v>
      </c>
      <c s="32">
        <f>ROUND(ROUND(L1512,2)*ROUND(G1512,3),2)</f>
      </c>
      <c s="36" t="s">
        <v>350</v>
      </c>
      <c>
        <f>(M1512*21)/100</f>
      </c>
      <c t="s">
        <v>27</v>
      </c>
    </row>
    <row r="1513" spans="1:5" ht="12.75">
      <c r="A1513" s="35" t="s">
        <v>58</v>
      </c>
      <c r="E1513" s="39" t="s">
        <v>5</v>
      </c>
    </row>
    <row r="1514" spans="1:5" ht="12.75">
      <c r="A1514" s="35" t="s">
        <v>59</v>
      </c>
      <c r="E1514" s="40" t="s">
        <v>5</v>
      </c>
    </row>
    <row r="1515" spans="1:5" ht="12.75">
      <c r="A1515" t="s">
        <v>60</v>
      </c>
      <c r="E1515" s="39" t="s">
        <v>1115</v>
      </c>
    </row>
    <row r="1516" spans="1:16" ht="12.75">
      <c r="A1516" t="s">
        <v>52</v>
      </c>
      <c s="34" t="s">
        <v>27</v>
      </c>
      <c s="34" t="s">
        <v>1116</v>
      </c>
      <c s="35" t="s">
        <v>5</v>
      </c>
      <c s="6" t="s">
        <v>1117</v>
      </c>
      <c s="36" t="s">
        <v>80</v>
      </c>
      <c s="37">
        <v>95</v>
      </c>
      <c s="36">
        <v>0</v>
      </c>
      <c s="36">
        <f>ROUND(G1516*H1516,6)</f>
      </c>
      <c r="L1516" s="38">
        <v>0</v>
      </c>
      <c s="32">
        <f>ROUND(ROUND(L1516,2)*ROUND(G1516,3),2)</f>
      </c>
      <c s="36" t="s">
        <v>350</v>
      </c>
      <c>
        <f>(M1516*21)/100</f>
      </c>
      <c t="s">
        <v>27</v>
      </c>
    </row>
    <row r="1517" spans="1:5" ht="12.75">
      <c r="A1517" s="35" t="s">
        <v>58</v>
      </c>
      <c r="E1517" s="39" t="s">
        <v>5</v>
      </c>
    </row>
    <row r="1518" spans="1:5" ht="12.75">
      <c r="A1518" s="35" t="s">
        <v>59</v>
      </c>
      <c r="E1518" s="40" t="s">
        <v>5</v>
      </c>
    </row>
    <row r="1519" spans="1:5" ht="12.75">
      <c r="A1519" t="s">
        <v>60</v>
      </c>
      <c r="E1519" s="39" t="s">
        <v>1115</v>
      </c>
    </row>
    <row r="1520" spans="1:16" ht="12.75">
      <c r="A1520" t="s">
        <v>52</v>
      </c>
      <c s="34" t="s">
        <v>26</v>
      </c>
      <c s="34" t="s">
        <v>1118</v>
      </c>
      <c s="35" t="s">
        <v>5</v>
      </c>
      <c s="6" t="s">
        <v>1119</v>
      </c>
      <c s="36" t="s">
        <v>80</v>
      </c>
      <c s="37">
        <v>50</v>
      </c>
      <c s="36">
        <v>0</v>
      </c>
      <c s="36">
        <f>ROUND(G1520*H1520,6)</f>
      </c>
      <c r="L1520" s="38">
        <v>0</v>
      </c>
      <c s="32">
        <f>ROUND(ROUND(L1520,2)*ROUND(G1520,3),2)</f>
      </c>
      <c s="36" t="s">
        <v>350</v>
      </c>
      <c>
        <f>(M1520*21)/100</f>
      </c>
      <c t="s">
        <v>27</v>
      </c>
    </row>
    <row r="1521" spans="1:5" ht="12.75">
      <c r="A1521" s="35" t="s">
        <v>58</v>
      </c>
      <c r="E1521" s="39" t="s">
        <v>5</v>
      </c>
    </row>
    <row r="1522" spans="1:5" ht="12.75">
      <c r="A1522" s="35" t="s">
        <v>59</v>
      </c>
      <c r="E1522" s="40" t="s">
        <v>5</v>
      </c>
    </row>
    <row r="1523" spans="1:5" ht="12.75">
      <c r="A1523" t="s">
        <v>60</v>
      </c>
      <c r="E1523" s="39" t="s">
        <v>1115</v>
      </c>
    </row>
    <row r="1524" spans="1:16" ht="12.75">
      <c r="A1524" t="s">
        <v>52</v>
      </c>
      <c s="34" t="s">
        <v>70</v>
      </c>
      <c s="34" t="s">
        <v>1120</v>
      </c>
      <c s="35" t="s">
        <v>5</v>
      </c>
      <c s="6" t="s">
        <v>1121</v>
      </c>
      <c s="36" t="s">
        <v>80</v>
      </c>
      <c s="37">
        <v>10</v>
      </c>
      <c s="36">
        <v>0</v>
      </c>
      <c s="36">
        <f>ROUND(G1524*H1524,6)</f>
      </c>
      <c r="L1524" s="38">
        <v>0</v>
      </c>
      <c s="32">
        <f>ROUND(ROUND(L1524,2)*ROUND(G1524,3),2)</f>
      </c>
      <c s="36" t="s">
        <v>350</v>
      </c>
      <c>
        <f>(M1524*21)/100</f>
      </c>
      <c t="s">
        <v>27</v>
      </c>
    </row>
    <row r="1525" spans="1:5" ht="12.75">
      <c r="A1525" s="35" t="s">
        <v>58</v>
      </c>
      <c r="E1525" s="39" t="s">
        <v>5</v>
      </c>
    </row>
    <row r="1526" spans="1:5" ht="12.75">
      <c r="A1526" s="35" t="s">
        <v>59</v>
      </c>
      <c r="E1526" s="40" t="s">
        <v>5</v>
      </c>
    </row>
    <row r="1527" spans="1:5" ht="12.75">
      <c r="A1527" t="s">
        <v>60</v>
      </c>
      <c r="E1527" s="39" t="s">
        <v>1115</v>
      </c>
    </row>
    <row r="1528" spans="1:16" ht="25.5">
      <c r="A1528" t="s">
        <v>52</v>
      </c>
      <c s="34" t="s">
        <v>110</v>
      </c>
      <c s="34" t="s">
        <v>1122</v>
      </c>
      <c s="35" t="s">
        <v>5</v>
      </c>
      <c s="6" t="s">
        <v>1123</v>
      </c>
      <c s="36" t="s">
        <v>85</v>
      </c>
      <c s="37">
        <v>3</v>
      </c>
      <c s="36">
        <v>0</v>
      </c>
      <c s="36">
        <f>ROUND(G1528*H1528,6)</f>
      </c>
      <c r="L1528" s="38">
        <v>0</v>
      </c>
      <c s="32">
        <f>ROUND(ROUND(L1528,2)*ROUND(G1528,3),2)</f>
      </c>
      <c s="36" t="s">
        <v>350</v>
      </c>
      <c>
        <f>(M1528*21)/100</f>
      </c>
      <c t="s">
        <v>27</v>
      </c>
    </row>
    <row r="1529" spans="1:5" ht="12.75">
      <c r="A1529" s="35" t="s">
        <v>58</v>
      </c>
      <c r="E1529" s="39" t="s">
        <v>5</v>
      </c>
    </row>
    <row r="1530" spans="1:5" ht="12.75">
      <c r="A1530" s="35" t="s">
        <v>59</v>
      </c>
      <c r="E1530" s="40" t="s">
        <v>5</v>
      </c>
    </row>
    <row r="1531" spans="1:5" ht="12.75">
      <c r="A1531" t="s">
        <v>60</v>
      </c>
      <c r="E1531" s="39" t="s">
        <v>1115</v>
      </c>
    </row>
    <row r="1532" spans="1:16" ht="25.5">
      <c r="A1532" t="s">
        <v>52</v>
      </c>
      <c s="34" t="s">
        <v>115</v>
      </c>
      <c s="34" t="s">
        <v>1124</v>
      </c>
      <c s="35" t="s">
        <v>5</v>
      </c>
      <c s="6" t="s">
        <v>1125</v>
      </c>
      <c s="36" t="s">
        <v>85</v>
      </c>
      <c s="37">
        <v>1</v>
      </c>
      <c s="36">
        <v>0</v>
      </c>
      <c s="36">
        <f>ROUND(G1532*H1532,6)</f>
      </c>
      <c r="L1532" s="38">
        <v>0</v>
      </c>
      <c s="32">
        <f>ROUND(ROUND(L1532,2)*ROUND(G1532,3),2)</f>
      </c>
      <c s="36" t="s">
        <v>350</v>
      </c>
      <c>
        <f>(M1532*21)/100</f>
      </c>
      <c t="s">
        <v>27</v>
      </c>
    </row>
    <row r="1533" spans="1:5" ht="12.75">
      <c r="A1533" s="35" t="s">
        <v>58</v>
      </c>
      <c r="E1533" s="39" t="s">
        <v>5</v>
      </c>
    </row>
    <row r="1534" spans="1:5" ht="12.75">
      <c r="A1534" s="35" t="s">
        <v>59</v>
      </c>
      <c r="E1534" s="40" t="s">
        <v>5</v>
      </c>
    </row>
    <row r="1535" spans="1:5" ht="12.75">
      <c r="A1535" t="s">
        <v>60</v>
      </c>
      <c r="E1535" s="39" t="s">
        <v>1115</v>
      </c>
    </row>
    <row r="1536" spans="1:16" ht="25.5">
      <c r="A1536" t="s">
        <v>52</v>
      </c>
      <c s="34" t="s">
        <v>75</v>
      </c>
      <c s="34" t="s">
        <v>1126</v>
      </c>
      <c s="35" t="s">
        <v>5</v>
      </c>
      <c s="6" t="s">
        <v>1127</v>
      </c>
      <c s="36" t="s">
        <v>85</v>
      </c>
      <c s="37">
        <v>1</v>
      </c>
      <c s="36">
        <v>0</v>
      </c>
      <c s="36">
        <f>ROUND(G1536*H1536,6)</f>
      </c>
      <c r="L1536" s="38">
        <v>0</v>
      </c>
      <c s="32">
        <f>ROUND(ROUND(L1536,2)*ROUND(G1536,3),2)</f>
      </c>
      <c s="36" t="s">
        <v>350</v>
      </c>
      <c>
        <f>(M1536*21)/100</f>
      </c>
      <c t="s">
        <v>27</v>
      </c>
    </row>
    <row r="1537" spans="1:5" ht="12.75">
      <c r="A1537" s="35" t="s">
        <v>58</v>
      </c>
      <c r="E1537" s="39" t="s">
        <v>5</v>
      </c>
    </row>
    <row r="1538" spans="1:5" ht="12.75">
      <c r="A1538" s="35" t="s">
        <v>59</v>
      </c>
      <c r="E1538" s="40" t="s">
        <v>5</v>
      </c>
    </row>
    <row r="1539" spans="1:5" ht="12.75">
      <c r="A1539" t="s">
        <v>60</v>
      </c>
      <c r="E1539" s="39" t="s">
        <v>1115</v>
      </c>
    </row>
    <row r="1540" spans="1:16" ht="12.75">
      <c r="A1540" t="s">
        <v>52</v>
      </c>
      <c s="34" t="s">
        <v>122</v>
      </c>
      <c s="34" t="s">
        <v>1128</v>
      </c>
      <c s="35" t="s">
        <v>5</v>
      </c>
      <c s="6" t="s">
        <v>1129</v>
      </c>
      <c s="36" t="s">
        <v>310</v>
      </c>
      <c s="37">
        <v>24</v>
      </c>
      <c s="36">
        <v>0</v>
      </c>
      <c s="36">
        <f>ROUND(G1540*H1540,6)</f>
      </c>
      <c r="L1540" s="38">
        <v>0</v>
      </c>
      <c s="32">
        <f>ROUND(ROUND(L1540,2)*ROUND(G1540,3),2)</f>
      </c>
      <c s="36" t="s">
        <v>350</v>
      </c>
      <c>
        <f>(M1540*21)/100</f>
      </c>
      <c t="s">
        <v>27</v>
      </c>
    </row>
    <row r="1541" spans="1:5" ht="12.75">
      <c r="A1541" s="35" t="s">
        <v>58</v>
      </c>
      <c r="E1541" s="39" t="s">
        <v>5</v>
      </c>
    </row>
    <row r="1542" spans="1:5" ht="12.75">
      <c r="A1542" s="35" t="s">
        <v>59</v>
      </c>
      <c r="E1542" s="40" t="s">
        <v>5</v>
      </c>
    </row>
    <row r="1543" spans="1:5" ht="12.75">
      <c r="A1543" t="s">
        <v>60</v>
      </c>
      <c r="E1543" s="39" t="s">
        <v>1115</v>
      </c>
    </row>
    <row r="1544" spans="1:16" ht="12.75">
      <c r="A1544" t="s">
        <v>52</v>
      </c>
      <c s="34" t="s">
        <v>126</v>
      </c>
      <c s="34" t="s">
        <v>1130</v>
      </c>
      <c s="35" t="s">
        <v>5</v>
      </c>
      <c s="6" t="s">
        <v>1131</v>
      </c>
      <c s="36" t="s">
        <v>310</v>
      </c>
      <c s="37">
        <v>8</v>
      </c>
      <c s="36">
        <v>0</v>
      </c>
      <c s="36">
        <f>ROUND(G1544*H1544,6)</f>
      </c>
      <c r="L1544" s="38">
        <v>0</v>
      </c>
      <c s="32">
        <f>ROUND(ROUND(L1544,2)*ROUND(G1544,3),2)</f>
      </c>
      <c s="36" t="s">
        <v>350</v>
      </c>
      <c>
        <f>(M1544*21)/100</f>
      </c>
      <c t="s">
        <v>27</v>
      </c>
    </row>
    <row r="1545" spans="1:5" ht="12.75">
      <c r="A1545" s="35" t="s">
        <v>58</v>
      </c>
      <c r="E1545" s="39" t="s">
        <v>5</v>
      </c>
    </row>
    <row r="1546" spans="1:5" ht="12.75">
      <c r="A1546" s="35" t="s">
        <v>59</v>
      </c>
      <c r="E1546" s="40" t="s">
        <v>5</v>
      </c>
    </row>
    <row r="1547" spans="1:5" ht="12.75">
      <c r="A1547" t="s">
        <v>60</v>
      </c>
      <c r="E1547" s="39" t="s">
        <v>1115</v>
      </c>
    </row>
    <row r="1548" spans="1:16" ht="12.75">
      <c r="A1548" t="s">
        <v>52</v>
      </c>
      <c s="34" t="s">
        <v>130</v>
      </c>
      <c s="34" t="s">
        <v>1132</v>
      </c>
      <c s="35" t="s">
        <v>5</v>
      </c>
      <c s="6" t="s">
        <v>1133</v>
      </c>
      <c s="36" t="s">
        <v>310</v>
      </c>
      <c s="37">
        <v>24</v>
      </c>
      <c s="36">
        <v>0</v>
      </c>
      <c s="36">
        <f>ROUND(G1548*H1548,6)</f>
      </c>
      <c r="L1548" s="38">
        <v>0</v>
      </c>
      <c s="32">
        <f>ROUND(ROUND(L1548,2)*ROUND(G1548,3),2)</f>
      </c>
      <c s="36" t="s">
        <v>350</v>
      </c>
      <c>
        <f>(M1548*21)/100</f>
      </c>
      <c t="s">
        <v>27</v>
      </c>
    </row>
    <row r="1549" spans="1:5" ht="12.75">
      <c r="A1549" s="35" t="s">
        <v>58</v>
      </c>
      <c r="E1549" s="39" t="s">
        <v>5</v>
      </c>
    </row>
    <row r="1550" spans="1:5" ht="12.75">
      <c r="A1550" s="35" t="s">
        <v>59</v>
      </c>
      <c r="E1550" s="40" t="s">
        <v>5</v>
      </c>
    </row>
    <row r="1551" spans="1:5" ht="12.75">
      <c r="A1551" t="s">
        <v>60</v>
      </c>
      <c r="E1551" s="39" t="s">
        <v>1115</v>
      </c>
    </row>
    <row r="1552" spans="1:16" ht="12.75">
      <c r="A1552" t="s">
        <v>52</v>
      </c>
      <c s="34" t="s">
        <v>134</v>
      </c>
      <c s="34" t="s">
        <v>1134</v>
      </c>
      <c s="35" t="s">
        <v>5</v>
      </c>
      <c s="6" t="s">
        <v>1135</v>
      </c>
      <c s="36" t="s">
        <v>85</v>
      </c>
      <c s="37">
        <v>1</v>
      </c>
      <c s="36">
        <v>0</v>
      </c>
      <c s="36">
        <f>ROUND(G1552*H1552,6)</f>
      </c>
      <c r="L1552" s="38">
        <v>0</v>
      </c>
      <c s="32">
        <f>ROUND(ROUND(L1552,2)*ROUND(G1552,3),2)</f>
      </c>
      <c s="36" t="s">
        <v>350</v>
      </c>
      <c>
        <f>(M1552*21)/100</f>
      </c>
      <c t="s">
        <v>27</v>
      </c>
    </row>
    <row r="1553" spans="1:5" ht="12.75">
      <c r="A1553" s="35" t="s">
        <v>58</v>
      </c>
      <c r="E1553" s="39" t="s">
        <v>5</v>
      </c>
    </row>
    <row r="1554" spans="1:5" ht="12.75">
      <c r="A1554" s="35" t="s">
        <v>59</v>
      </c>
      <c r="E1554" s="40" t="s">
        <v>5</v>
      </c>
    </row>
    <row r="1555" spans="1:5" ht="12.75">
      <c r="A1555" t="s">
        <v>60</v>
      </c>
      <c r="E1555" s="39" t="s">
        <v>1115</v>
      </c>
    </row>
    <row r="1556" spans="1:16" ht="12.75">
      <c r="A1556" t="s">
        <v>52</v>
      </c>
      <c s="34" t="s">
        <v>138</v>
      </c>
      <c s="34" t="s">
        <v>1136</v>
      </c>
      <c s="35" t="s">
        <v>5</v>
      </c>
      <c s="6" t="s">
        <v>1137</v>
      </c>
      <c s="36" t="s">
        <v>85</v>
      </c>
      <c s="37">
        <v>1</v>
      </c>
      <c s="36">
        <v>0</v>
      </c>
      <c s="36">
        <f>ROUND(G1556*H1556,6)</f>
      </c>
      <c r="L1556" s="38">
        <v>0</v>
      </c>
      <c s="32">
        <f>ROUND(ROUND(L1556,2)*ROUND(G1556,3),2)</f>
      </c>
      <c s="36" t="s">
        <v>350</v>
      </c>
      <c>
        <f>(M1556*21)/100</f>
      </c>
      <c t="s">
        <v>27</v>
      </c>
    </row>
    <row r="1557" spans="1:5" ht="12.75">
      <c r="A1557" s="35" t="s">
        <v>58</v>
      </c>
      <c r="E1557" s="39" t="s">
        <v>5</v>
      </c>
    </row>
    <row r="1558" spans="1:5" ht="12.75">
      <c r="A1558" s="35" t="s">
        <v>59</v>
      </c>
      <c r="E1558" s="40" t="s">
        <v>5</v>
      </c>
    </row>
    <row r="1559" spans="1:5" ht="12.75">
      <c r="A1559" t="s">
        <v>60</v>
      </c>
      <c r="E1559" s="39" t="s">
        <v>1115</v>
      </c>
    </row>
    <row r="1560" spans="1:16" ht="12.75">
      <c r="A1560" t="s">
        <v>52</v>
      </c>
      <c s="34" t="s">
        <v>143</v>
      </c>
      <c s="34" t="s">
        <v>1138</v>
      </c>
      <c s="35" t="s">
        <v>5</v>
      </c>
      <c s="6" t="s">
        <v>1139</v>
      </c>
      <c s="36" t="s">
        <v>85</v>
      </c>
      <c s="37">
        <v>1</v>
      </c>
      <c s="36">
        <v>0</v>
      </c>
      <c s="36">
        <f>ROUND(G1560*H1560,6)</f>
      </c>
      <c r="L1560" s="38">
        <v>0</v>
      </c>
      <c s="32">
        <f>ROUND(ROUND(L1560,2)*ROUND(G1560,3),2)</f>
      </c>
      <c s="36" t="s">
        <v>350</v>
      </c>
      <c>
        <f>(M1560*21)/100</f>
      </c>
      <c t="s">
        <v>27</v>
      </c>
    </row>
    <row r="1561" spans="1:5" ht="12.75">
      <c r="A1561" s="35" t="s">
        <v>58</v>
      </c>
      <c r="E1561" s="39" t="s">
        <v>5</v>
      </c>
    </row>
    <row r="1562" spans="1:5" ht="12.75">
      <c r="A1562" s="35" t="s">
        <v>59</v>
      </c>
      <c r="E1562" s="40" t="s">
        <v>5</v>
      </c>
    </row>
    <row r="1563" spans="1:5" ht="12.75">
      <c r="A1563" t="s">
        <v>60</v>
      </c>
      <c r="E1563" s="39" t="s">
        <v>1115</v>
      </c>
    </row>
    <row r="1564" spans="1:16" ht="12.75">
      <c r="A1564" t="s">
        <v>52</v>
      </c>
      <c s="34" t="s">
        <v>147</v>
      </c>
      <c s="34" t="s">
        <v>1140</v>
      </c>
      <c s="35" t="s">
        <v>5</v>
      </c>
      <c s="6" t="s">
        <v>1141</v>
      </c>
      <c s="36" t="s">
        <v>85</v>
      </c>
      <c s="37">
        <v>1</v>
      </c>
      <c s="36">
        <v>0</v>
      </c>
      <c s="36">
        <f>ROUND(G1564*H1564,6)</f>
      </c>
      <c r="L1564" s="38">
        <v>0</v>
      </c>
      <c s="32">
        <f>ROUND(ROUND(L1564,2)*ROUND(G1564,3),2)</f>
      </c>
      <c s="36" t="s">
        <v>350</v>
      </c>
      <c>
        <f>(M1564*21)/100</f>
      </c>
      <c t="s">
        <v>27</v>
      </c>
    </row>
    <row r="1565" spans="1:5" ht="12.75">
      <c r="A1565" s="35" t="s">
        <v>58</v>
      </c>
      <c r="E1565" s="39" t="s">
        <v>5</v>
      </c>
    </row>
    <row r="1566" spans="1:5" ht="12.75">
      <c r="A1566" s="35" t="s">
        <v>59</v>
      </c>
      <c r="E1566" s="40" t="s">
        <v>5</v>
      </c>
    </row>
    <row r="1567" spans="1:5" ht="12.75">
      <c r="A1567" t="s">
        <v>60</v>
      </c>
      <c r="E1567" s="39" t="s">
        <v>1115</v>
      </c>
    </row>
    <row r="1568" spans="1:16" ht="12.75">
      <c r="A1568" t="s">
        <v>52</v>
      </c>
      <c s="34" t="s">
        <v>151</v>
      </c>
      <c s="34" t="s">
        <v>1142</v>
      </c>
      <c s="35" t="s">
        <v>5</v>
      </c>
      <c s="6" t="s">
        <v>1143</v>
      </c>
      <c s="36" t="s">
        <v>85</v>
      </c>
      <c s="37">
        <v>1</v>
      </c>
      <c s="36">
        <v>0</v>
      </c>
      <c s="36">
        <f>ROUND(G1568*H1568,6)</f>
      </c>
      <c r="L1568" s="38">
        <v>0</v>
      </c>
      <c s="32">
        <f>ROUND(ROUND(L1568,2)*ROUND(G1568,3),2)</f>
      </c>
      <c s="36" t="s">
        <v>350</v>
      </c>
      <c>
        <f>(M1568*21)/100</f>
      </c>
      <c t="s">
        <v>27</v>
      </c>
    </row>
    <row r="1569" spans="1:5" ht="12.75">
      <c r="A1569" s="35" t="s">
        <v>58</v>
      </c>
      <c r="E1569" s="39" t="s">
        <v>5</v>
      </c>
    </row>
    <row r="1570" spans="1:5" ht="12.75">
      <c r="A1570" s="35" t="s">
        <v>59</v>
      </c>
      <c r="E1570" s="40" t="s">
        <v>5</v>
      </c>
    </row>
    <row r="1571" spans="1:5" ht="12.75">
      <c r="A1571" t="s">
        <v>60</v>
      </c>
      <c r="E1571" s="39" t="s">
        <v>1115</v>
      </c>
    </row>
    <row r="1572" spans="1:16" ht="12.75">
      <c r="A1572" t="s">
        <v>52</v>
      </c>
      <c s="34" t="s">
        <v>155</v>
      </c>
      <c s="34" t="s">
        <v>1144</v>
      </c>
      <c s="35" t="s">
        <v>5</v>
      </c>
      <c s="6" t="s">
        <v>1145</v>
      </c>
      <c s="36" t="s">
        <v>85</v>
      </c>
      <c s="37">
        <v>3</v>
      </c>
      <c s="36">
        <v>0</v>
      </c>
      <c s="36">
        <f>ROUND(G1572*H1572,6)</f>
      </c>
      <c r="L1572" s="38">
        <v>0</v>
      </c>
      <c s="32">
        <f>ROUND(ROUND(L1572,2)*ROUND(G1572,3),2)</f>
      </c>
      <c s="36" t="s">
        <v>350</v>
      </c>
      <c>
        <f>(M1572*21)/100</f>
      </c>
      <c t="s">
        <v>27</v>
      </c>
    </row>
    <row r="1573" spans="1:5" ht="12.75">
      <c r="A1573" s="35" t="s">
        <v>58</v>
      </c>
      <c r="E1573" s="39" t="s">
        <v>5</v>
      </c>
    </row>
    <row r="1574" spans="1:5" ht="12.75">
      <c r="A1574" s="35" t="s">
        <v>59</v>
      </c>
      <c r="E1574" s="40" t="s">
        <v>5</v>
      </c>
    </row>
    <row r="1575" spans="1:5" ht="12.75">
      <c r="A1575" t="s">
        <v>60</v>
      </c>
      <c r="E1575" s="39" t="s">
        <v>1115</v>
      </c>
    </row>
    <row r="1576" spans="1:16" ht="12.75">
      <c r="A1576" t="s">
        <v>52</v>
      </c>
      <c s="34" t="s">
        <v>77</v>
      </c>
      <c s="34" t="s">
        <v>1146</v>
      </c>
      <c s="35" t="s">
        <v>5</v>
      </c>
      <c s="6" t="s">
        <v>1147</v>
      </c>
      <c s="36" t="s">
        <v>85</v>
      </c>
      <c s="37">
        <v>1</v>
      </c>
      <c s="36">
        <v>0</v>
      </c>
      <c s="36">
        <f>ROUND(G1576*H1576,6)</f>
      </c>
      <c r="L1576" s="38">
        <v>0</v>
      </c>
      <c s="32">
        <f>ROUND(ROUND(L1576,2)*ROUND(G1576,3),2)</f>
      </c>
      <c s="36" t="s">
        <v>350</v>
      </c>
      <c>
        <f>(M1576*21)/100</f>
      </c>
      <c t="s">
        <v>27</v>
      </c>
    </row>
    <row r="1577" spans="1:5" ht="12.75">
      <c r="A1577" s="35" t="s">
        <v>58</v>
      </c>
      <c r="E1577" s="39" t="s">
        <v>5</v>
      </c>
    </row>
    <row r="1578" spans="1:5" ht="12.75">
      <c r="A1578" s="35" t="s">
        <v>59</v>
      </c>
      <c r="E1578" s="40" t="s">
        <v>5</v>
      </c>
    </row>
    <row r="1579" spans="1:5" ht="12.75">
      <c r="A1579" t="s">
        <v>60</v>
      </c>
      <c r="E1579" s="39" t="s">
        <v>1115</v>
      </c>
    </row>
    <row r="1580" spans="1:16" ht="12.75">
      <c r="A1580" t="s">
        <v>52</v>
      </c>
      <c s="34" t="s">
        <v>82</v>
      </c>
      <c s="34" t="s">
        <v>1148</v>
      </c>
      <c s="35" t="s">
        <v>5</v>
      </c>
      <c s="6" t="s">
        <v>1149</v>
      </c>
      <c s="36" t="s">
        <v>85</v>
      </c>
      <c s="37">
        <v>1</v>
      </c>
      <c s="36">
        <v>0</v>
      </c>
      <c s="36">
        <f>ROUND(G1580*H1580,6)</f>
      </c>
      <c r="L1580" s="38">
        <v>0</v>
      </c>
      <c s="32">
        <f>ROUND(ROUND(L1580,2)*ROUND(G1580,3),2)</f>
      </c>
      <c s="36" t="s">
        <v>350</v>
      </c>
      <c>
        <f>(M1580*21)/100</f>
      </c>
      <c t="s">
        <v>27</v>
      </c>
    </row>
    <row r="1581" spans="1:5" ht="12.75">
      <c r="A1581" s="35" t="s">
        <v>58</v>
      </c>
      <c r="E1581" s="39" t="s">
        <v>5</v>
      </c>
    </row>
    <row r="1582" spans="1:5" ht="12.75">
      <c r="A1582" s="35" t="s">
        <v>59</v>
      </c>
      <c r="E1582" s="40" t="s">
        <v>5</v>
      </c>
    </row>
    <row r="1583" spans="1:5" ht="12.75">
      <c r="A1583" t="s">
        <v>60</v>
      </c>
      <c r="E1583" s="39" t="s">
        <v>1115</v>
      </c>
    </row>
    <row r="1584" spans="1:16" ht="12.75">
      <c r="A1584" t="s">
        <v>52</v>
      </c>
      <c s="34" t="s">
        <v>87</v>
      </c>
      <c s="34" t="s">
        <v>1150</v>
      </c>
      <c s="35" t="s">
        <v>5</v>
      </c>
      <c s="6" t="s">
        <v>1151</v>
      </c>
      <c s="36" t="s">
        <v>85</v>
      </c>
      <c s="37">
        <v>1</v>
      </c>
      <c s="36">
        <v>0</v>
      </c>
      <c s="36">
        <f>ROUND(G1584*H1584,6)</f>
      </c>
      <c r="L1584" s="38">
        <v>0</v>
      </c>
      <c s="32">
        <f>ROUND(ROUND(L1584,2)*ROUND(G1584,3),2)</f>
      </c>
      <c s="36" t="s">
        <v>350</v>
      </c>
      <c>
        <f>(M1584*21)/100</f>
      </c>
      <c t="s">
        <v>27</v>
      </c>
    </row>
    <row r="1585" spans="1:5" ht="12.75">
      <c r="A1585" s="35" t="s">
        <v>58</v>
      </c>
      <c r="E1585" s="39" t="s">
        <v>5</v>
      </c>
    </row>
    <row r="1586" spans="1:5" ht="12.75">
      <c r="A1586" s="35" t="s">
        <v>59</v>
      </c>
      <c r="E1586" s="40" t="s">
        <v>5</v>
      </c>
    </row>
    <row r="1587" spans="1:5" ht="12.75">
      <c r="A1587" t="s">
        <v>60</v>
      </c>
      <c r="E1587" s="39" t="s">
        <v>1115</v>
      </c>
    </row>
    <row r="1588" spans="1:16" ht="12.75">
      <c r="A1588" t="s">
        <v>52</v>
      </c>
      <c s="34" t="s">
        <v>91</v>
      </c>
      <c s="34" t="s">
        <v>1152</v>
      </c>
      <c s="35" t="s">
        <v>5</v>
      </c>
      <c s="6" t="s">
        <v>1153</v>
      </c>
      <c s="36" t="s">
        <v>85</v>
      </c>
      <c s="37">
        <v>11</v>
      </c>
      <c s="36">
        <v>0</v>
      </c>
      <c s="36">
        <f>ROUND(G1588*H1588,6)</f>
      </c>
      <c r="L1588" s="38">
        <v>0</v>
      </c>
      <c s="32">
        <f>ROUND(ROUND(L1588,2)*ROUND(G1588,3),2)</f>
      </c>
      <c s="36" t="s">
        <v>350</v>
      </c>
      <c>
        <f>(M1588*21)/100</f>
      </c>
      <c t="s">
        <v>27</v>
      </c>
    </row>
    <row r="1589" spans="1:5" ht="12.75">
      <c r="A1589" s="35" t="s">
        <v>58</v>
      </c>
      <c r="E1589" s="39" t="s">
        <v>5</v>
      </c>
    </row>
    <row r="1590" spans="1:5" ht="12.75">
      <c r="A1590" s="35" t="s">
        <v>59</v>
      </c>
      <c r="E1590" s="40" t="s">
        <v>5</v>
      </c>
    </row>
    <row r="1591" spans="1:5" ht="12.75">
      <c r="A1591" t="s">
        <v>60</v>
      </c>
      <c r="E1591" s="39" t="s">
        <v>1115</v>
      </c>
    </row>
    <row r="1592" spans="1:16" ht="12.75">
      <c r="A1592" t="s">
        <v>52</v>
      </c>
      <c s="34" t="s">
        <v>96</v>
      </c>
      <c s="34" t="s">
        <v>1154</v>
      </c>
      <c s="35" t="s">
        <v>5</v>
      </c>
      <c s="6" t="s">
        <v>1155</v>
      </c>
      <c s="36" t="s">
        <v>85</v>
      </c>
      <c s="37">
        <v>2</v>
      </c>
      <c s="36">
        <v>0</v>
      </c>
      <c s="36">
        <f>ROUND(G1592*H1592,6)</f>
      </c>
      <c r="L1592" s="38">
        <v>0</v>
      </c>
      <c s="32">
        <f>ROUND(ROUND(L1592,2)*ROUND(G1592,3),2)</f>
      </c>
      <c s="36" t="s">
        <v>350</v>
      </c>
      <c>
        <f>(M1592*21)/100</f>
      </c>
      <c t="s">
        <v>27</v>
      </c>
    </row>
    <row r="1593" spans="1:5" ht="12.75">
      <c r="A1593" s="35" t="s">
        <v>58</v>
      </c>
      <c r="E1593" s="39" t="s">
        <v>5</v>
      </c>
    </row>
    <row r="1594" spans="1:5" ht="12.75">
      <c r="A1594" s="35" t="s">
        <v>59</v>
      </c>
      <c r="E1594" s="40" t="s">
        <v>5</v>
      </c>
    </row>
    <row r="1595" spans="1:5" ht="12.75">
      <c r="A1595" t="s">
        <v>60</v>
      </c>
      <c r="E1595" s="39" t="s">
        <v>1115</v>
      </c>
    </row>
    <row r="1596" spans="1:16" ht="12.75">
      <c r="A1596" t="s">
        <v>52</v>
      </c>
      <c s="34" t="s">
        <v>181</v>
      </c>
      <c s="34" t="s">
        <v>1156</v>
      </c>
      <c s="35" t="s">
        <v>5</v>
      </c>
      <c s="6" t="s">
        <v>1157</v>
      </c>
      <c s="36" t="s">
        <v>85</v>
      </c>
      <c s="37">
        <v>7</v>
      </c>
      <c s="36">
        <v>0</v>
      </c>
      <c s="36">
        <f>ROUND(G1596*H1596,6)</f>
      </c>
      <c r="L1596" s="38">
        <v>0</v>
      </c>
      <c s="32">
        <f>ROUND(ROUND(L1596,2)*ROUND(G1596,3),2)</f>
      </c>
      <c s="36" t="s">
        <v>350</v>
      </c>
      <c>
        <f>(M1596*21)/100</f>
      </c>
      <c t="s">
        <v>27</v>
      </c>
    </row>
    <row r="1597" spans="1:5" ht="12.75">
      <c r="A1597" s="35" t="s">
        <v>58</v>
      </c>
      <c r="E1597" s="39" t="s">
        <v>5</v>
      </c>
    </row>
    <row r="1598" spans="1:5" ht="12.75">
      <c r="A1598" s="35" t="s">
        <v>59</v>
      </c>
      <c r="E1598" s="40" t="s">
        <v>5</v>
      </c>
    </row>
    <row r="1599" spans="1:5" ht="12.75">
      <c r="A1599" t="s">
        <v>60</v>
      </c>
      <c r="E1599" s="39" t="s">
        <v>1115</v>
      </c>
    </row>
    <row r="1600" spans="1:16" ht="12.75">
      <c r="A1600" t="s">
        <v>52</v>
      </c>
      <c s="34" t="s">
        <v>186</v>
      </c>
      <c s="34" t="s">
        <v>1158</v>
      </c>
      <c s="35" t="s">
        <v>5</v>
      </c>
      <c s="6" t="s">
        <v>1159</v>
      </c>
      <c s="36" t="s">
        <v>85</v>
      </c>
      <c s="37">
        <v>1</v>
      </c>
      <c s="36">
        <v>0</v>
      </c>
      <c s="36">
        <f>ROUND(G1600*H1600,6)</f>
      </c>
      <c r="L1600" s="38">
        <v>0</v>
      </c>
      <c s="32">
        <f>ROUND(ROUND(L1600,2)*ROUND(G1600,3),2)</f>
      </c>
      <c s="36" t="s">
        <v>350</v>
      </c>
      <c>
        <f>(M1600*21)/100</f>
      </c>
      <c t="s">
        <v>27</v>
      </c>
    </row>
    <row r="1601" spans="1:5" ht="12.75">
      <c r="A1601" s="35" t="s">
        <v>58</v>
      </c>
      <c r="E1601" s="39" t="s">
        <v>5</v>
      </c>
    </row>
    <row r="1602" spans="1:5" ht="12.75">
      <c r="A1602" s="35" t="s">
        <v>59</v>
      </c>
      <c r="E1602" s="40" t="s">
        <v>5</v>
      </c>
    </row>
    <row r="1603" spans="1:5" ht="12.75">
      <c r="A1603" t="s">
        <v>60</v>
      </c>
      <c r="E1603" s="39" t="s">
        <v>1115</v>
      </c>
    </row>
    <row r="1604" spans="1:16" ht="12.75">
      <c r="A1604" t="s">
        <v>52</v>
      </c>
      <c s="34" t="s">
        <v>189</v>
      </c>
      <c s="34" t="s">
        <v>1160</v>
      </c>
      <c s="35" t="s">
        <v>5</v>
      </c>
      <c s="6" t="s">
        <v>1161</v>
      </c>
      <c s="36" t="s">
        <v>85</v>
      </c>
      <c s="37">
        <v>1</v>
      </c>
      <c s="36">
        <v>0</v>
      </c>
      <c s="36">
        <f>ROUND(G1604*H1604,6)</f>
      </c>
      <c r="L1604" s="38">
        <v>0</v>
      </c>
      <c s="32">
        <f>ROUND(ROUND(L1604,2)*ROUND(G1604,3),2)</f>
      </c>
      <c s="36" t="s">
        <v>350</v>
      </c>
      <c>
        <f>(M1604*21)/100</f>
      </c>
      <c t="s">
        <v>27</v>
      </c>
    </row>
    <row r="1605" spans="1:5" ht="12.75">
      <c r="A1605" s="35" t="s">
        <v>58</v>
      </c>
      <c r="E1605" s="39" t="s">
        <v>5</v>
      </c>
    </row>
    <row r="1606" spans="1:5" ht="12.75">
      <c r="A1606" s="35" t="s">
        <v>59</v>
      </c>
      <c r="E1606" s="40" t="s">
        <v>5</v>
      </c>
    </row>
    <row r="1607" spans="1:5" ht="12.75">
      <c r="A1607" t="s">
        <v>60</v>
      </c>
      <c r="E1607" s="39" t="s">
        <v>1115</v>
      </c>
    </row>
    <row r="1608" spans="1:16" ht="12.75">
      <c r="A1608" t="s">
        <v>52</v>
      </c>
      <c s="34" t="s">
        <v>193</v>
      </c>
      <c s="34" t="s">
        <v>1162</v>
      </c>
      <c s="35" t="s">
        <v>5</v>
      </c>
      <c s="6" t="s">
        <v>1163</v>
      </c>
      <c s="36" t="s">
        <v>85</v>
      </c>
      <c s="37">
        <v>1</v>
      </c>
      <c s="36">
        <v>0</v>
      </c>
      <c s="36">
        <f>ROUND(G1608*H1608,6)</f>
      </c>
      <c r="L1608" s="38">
        <v>0</v>
      </c>
      <c s="32">
        <f>ROUND(ROUND(L1608,2)*ROUND(G1608,3),2)</f>
      </c>
      <c s="36" t="s">
        <v>350</v>
      </c>
      <c>
        <f>(M1608*21)/100</f>
      </c>
      <c t="s">
        <v>27</v>
      </c>
    </row>
    <row r="1609" spans="1:5" ht="12.75">
      <c r="A1609" s="35" t="s">
        <v>58</v>
      </c>
      <c r="E1609" s="39" t="s">
        <v>5</v>
      </c>
    </row>
    <row r="1610" spans="1:5" ht="12.75">
      <c r="A1610" s="35" t="s">
        <v>59</v>
      </c>
      <c r="E1610" s="40" t="s">
        <v>5</v>
      </c>
    </row>
    <row r="1611" spans="1:5" ht="12.75">
      <c r="A1611" t="s">
        <v>60</v>
      </c>
      <c r="E1611" s="39" t="s">
        <v>1115</v>
      </c>
    </row>
    <row r="1612" spans="1:16" ht="12.75">
      <c r="A1612" t="s">
        <v>52</v>
      </c>
      <c s="34" t="s">
        <v>196</v>
      </c>
      <c s="34" t="s">
        <v>1164</v>
      </c>
      <c s="35" t="s">
        <v>5</v>
      </c>
      <c s="6" t="s">
        <v>1165</v>
      </c>
      <c s="36" t="s">
        <v>85</v>
      </c>
      <c s="37">
        <v>1</v>
      </c>
      <c s="36">
        <v>0</v>
      </c>
      <c s="36">
        <f>ROUND(G1612*H1612,6)</f>
      </c>
      <c r="L1612" s="38">
        <v>0</v>
      </c>
      <c s="32">
        <f>ROUND(ROUND(L1612,2)*ROUND(G1612,3),2)</f>
      </c>
      <c s="36" t="s">
        <v>350</v>
      </c>
      <c>
        <f>(M1612*21)/100</f>
      </c>
      <c t="s">
        <v>27</v>
      </c>
    </row>
    <row r="1613" spans="1:5" ht="12.75">
      <c r="A1613" s="35" t="s">
        <v>58</v>
      </c>
      <c r="E1613" s="39" t="s">
        <v>5</v>
      </c>
    </row>
    <row r="1614" spans="1:5" ht="12.75">
      <c r="A1614" s="35" t="s">
        <v>59</v>
      </c>
      <c r="E1614" s="40" t="s">
        <v>5</v>
      </c>
    </row>
    <row r="1615" spans="1:5" ht="12.75">
      <c r="A1615" t="s">
        <v>60</v>
      </c>
      <c r="E1615" s="39" t="s">
        <v>1115</v>
      </c>
    </row>
    <row r="1616" spans="1:16" ht="12.75">
      <c r="A1616" t="s">
        <v>52</v>
      </c>
      <c s="34" t="s">
        <v>200</v>
      </c>
      <c s="34" t="s">
        <v>1166</v>
      </c>
      <c s="35" t="s">
        <v>5</v>
      </c>
      <c s="6" t="s">
        <v>1167</v>
      </c>
      <c s="36" t="s">
        <v>85</v>
      </c>
      <c s="37">
        <v>1</v>
      </c>
      <c s="36">
        <v>0</v>
      </c>
      <c s="36">
        <f>ROUND(G1616*H1616,6)</f>
      </c>
      <c r="L1616" s="38">
        <v>0</v>
      </c>
      <c s="32">
        <f>ROUND(ROUND(L1616,2)*ROUND(G1616,3),2)</f>
      </c>
      <c s="36" t="s">
        <v>350</v>
      </c>
      <c>
        <f>(M1616*21)/100</f>
      </c>
      <c t="s">
        <v>27</v>
      </c>
    </row>
    <row r="1617" spans="1:5" ht="12.75">
      <c r="A1617" s="35" t="s">
        <v>58</v>
      </c>
      <c r="E1617" s="39" t="s">
        <v>5</v>
      </c>
    </row>
    <row r="1618" spans="1:5" ht="12.75">
      <c r="A1618" s="35" t="s">
        <v>59</v>
      </c>
      <c r="E1618" s="40" t="s">
        <v>5</v>
      </c>
    </row>
    <row r="1619" spans="1:5" ht="12.75">
      <c r="A1619" t="s">
        <v>60</v>
      </c>
      <c r="E1619" s="39" t="s">
        <v>1115</v>
      </c>
    </row>
    <row r="1620" spans="1:16" ht="12.75">
      <c r="A1620" t="s">
        <v>52</v>
      </c>
      <c s="34" t="s">
        <v>203</v>
      </c>
      <c s="34" t="s">
        <v>1168</v>
      </c>
      <c s="35" t="s">
        <v>5</v>
      </c>
      <c s="6" t="s">
        <v>1169</v>
      </c>
      <c s="36" t="s">
        <v>85</v>
      </c>
      <c s="37">
        <v>2</v>
      </c>
      <c s="36">
        <v>0</v>
      </c>
      <c s="36">
        <f>ROUND(G1620*H1620,6)</f>
      </c>
      <c r="L1620" s="38">
        <v>0</v>
      </c>
      <c s="32">
        <f>ROUND(ROUND(L1620,2)*ROUND(G1620,3),2)</f>
      </c>
      <c s="36" t="s">
        <v>350</v>
      </c>
      <c>
        <f>(M1620*21)/100</f>
      </c>
      <c t="s">
        <v>27</v>
      </c>
    </row>
    <row r="1621" spans="1:5" ht="12.75">
      <c r="A1621" s="35" t="s">
        <v>58</v>
      </c>
      <c r="E1621" s="39" t="s">
        <v>5</v>
      </c>
    </row>
    <row r="1622" spans="1:5" ht="12.75">
      <c r="A1622" s="35" t="s">
        <v>59</v>
      </c>
      <c r="E1622" s="40" t="s">
        <v>5</v>
      </c>
    </row>
    <row r="1623" spans="1:5" ht="12.75">
      <c r="A1623" t="s">
        <v>60</v>
      </c>
      <c r="E1623" s="39" t="s">
        <v>1115</v>
      </c>
    </row>
    <row r="1624" spans="1:16" ht="12.75">
      <c r="A1624" t="s">
        <v>52</v>
      </c>
      <c s="34" t="s">
        <v>207</v>
      </c>
      <c s="34" t="s">
        <v>1170</v>
      </c>
      <c s="35" t="s">
        <v>5</v>
      </c>
      <c s="6" t="s">
        <v>1171</v>
      </c>
      <c s="36" t="s">
        <v>85</v>
      </c>
      <c s="37">
        <v>7</v>
      </c>
      <c s="36">
        <v>0</v>
      </c>
      <c s="36">
        <f>ROUND(G1624*H1624,6)</f>
      </c>
      <c r="L1624" s="38">
        <v>0</v>
      </c>
      <c s="32">
        <f>ROUND(ROUND(L1624,2)*ROUND(G1624,3),2)</f>
      </c>
      <c s="36" t="s">
        <v>350</v>
      </c>
      <c>
        <f>(M1624*21)/100</f>
      </c>
      <c t="s">
        <v>27</v>
      </c>
    </row>
    <row r="1625" spans="1:5" ht="12.75">
      <c r="A1625" s="35" t="s">
        <v>58</v>
      </c>
      <c r="E1625" s="39" t="s">
        <v>5</v>
      </c>
    </row>
    <row r="1626" spans="1:5" ht="12.75">
      <c r="A1626" s="35" t="s">
        <v>59</v>
      </c>
      <c r="E1626" s="40" t="s">
        <v>5</v>
      </c>
    </row>
    <row r="1627" spans="1:5" ht="12.75">
      <c r="A1627" t="s">
        <v>60</v>
      </c>
      <c r="E1627" s="39" t="s">
        <v>1115</v>
      </c>
    </row>
    <row r="1628" spans="1:16" ht="12.75">
      <c r="A1628" t="s">
        <v>52</v>
      </c>
      <c s="34" t="s">
        <v>159</v>
      </c>
      <c s="34" t="s">
        <v>1172</v>
      </c>
      <c s="35" t="s">
        <v>5</v>
      </c>
      <c s="6" t="s">
        <v>1173</v>
      </c>
      <c s="36" t="s">
        <v>85</v>
      </c>
      <c s="37">
        <v>1</v>
      </c>
      <c s="36">
        <v>0</v>
      </c>
      <c s="36">
        <f>ROUND(G1628*H1628,6)</f>
      </c>
      <c r="L1628" s="38">
        <v>0</v>
      </c>
      <c s="32">
        <f>ROUND(ROUND(L1628,2)*ROUND(G1628,3),2)</f>
      </c>
      <c s="36" t="s">
        <v>350</v>
      </c>
      <c>
        <f>(M1628*21)/100</f>
      </c>
      <c t="s">
        <v>27</v>
      </c>
    </row>
    <row r="1629" spans="1:5" ht="12.75">
      <c r="A1629" s="35" t="s">
        <v>58</v>
      </c>
      <c r="E1629" s="39" t="s">
        <v>5</v>
      </c>
    </row>
    <row r="1630" spans="1:5" ht="12.75">
      <c r="A1630" s="35" t="s">
        <v>59</v>
      </c>
      <c r="E1630" s="40" t="s">
        <v>5</v>
      </c>
    </row>
    <row r="1631" spans="1:5" ht="12.75">
      <c r="A1631" t="s">
        <v>60</v>
      </c>
      <c r="E1631" s="39" t="s">
        <v>1115</v>
      </c>
    </row>
    <row r="1632" spans="1:16" ht="12.75">
      <c r="A1632" t="s">
        <v>52</v>
      </c>
      <c s="34" t="s">
        <v>210</v>
      </c>
      <c s="34" t="s">
        <v>1174</v>
      </c>
      <c s="35" t="s">
        <v>5</v>
      </c>
      <c s="6" t="s">
        <v>1175</v>
      </c>
      <c s="36" t="s">
        <v>85</v>
      </c>
      <c s="37">
        <v>4</v>
      </c>
      <c s="36">
        <v>0</v>
      </c>
      <c s="36">
        <f>ROUND(G1632*H1632,6)</f>
      </c>
      <c r="L1632" s="38">
        <v>0</v>
      </c>
      <c s="32">
        <f>ROUND(ROUND(L1632,2)*ROUND(G1632,3),2)</f>
      </c>
      <c s="36" t="s">
        <v>350</v>
      </c>
      <c>
        <f>(M1632*21)/100</f>
      </c>
      <c t="s">
        <v>27</v>
      </c>
    </row>
    <row r="1633" spans="1:5" ht="12.75">
      <c r="A1633" s="35" t="s">
        <v>58</v>
      </c>
      <c r="E1633" s="39" t="s">
        <v>5</v>
      </c>
    </row>
    <row r="1634" spans="1:5" ht="12.75">
      <c r="A1634" s="35" t="s">
        <v>59</v>
      </c>
      <c r="E1634" s="40" t="s">
        <v>5</v>
      </c>
    </row>
    <row r="1635" spans="1:5" ht="12.75">
      <c r="A1635" t="s">
        <v>60</v>
      </c>
      <c r="E1635" s="39" t="s">
        <v>1115</v>
      </c>
    </row>
    <row r="1636" spans="1:16" ht="12.75">
      <c r="A1636" t="s">
        <v>52</v>
      </c>
      <c s="34" t="s">
        <v>215</v>
      </c>
      <c s="34" t="s">
        <v>1176</v>
      </c>
      <c s="35" t="s">
        <v>5</v>
      </c>
      <c s="6" t="s">
        <v>1177</v>
      </c>
      <c s="36" t="s">
        <v>85</v>
      </c>
      <c s="37">
        <v>3</v>
      </c>
      <c s="36">
        <v>0</v>
      </c>
      <c s="36">
        <f>ROUND(G1636*H1636,6)</f>
      </c>
      <c r="L1636" s="38">
        <v>0</v>
      </c>
      <c s="32">
        <f>ROUND(ROUND(L1636,2)*ROUND(G1636,3),2)</f>
      </c>
      <c s="36" t="s">
        <v>350</v>
      </c>
      <c>
        <f>(M1636*21)/100</f>
      </c>
      <c t="s">
        <v>27</v>
      </c>
    </row>
    <row r="1637" spans="1:5" ht="12.75">
      <c r="A1637" s="35" t="s">
        <v>58</v>
      </c>
      <c r="E1637" s="39" t="s">
        <v>5</v>
      </c>
    </row>
    <row r="1638" spans="1:5" ht="12.75">
      <c r="A1638" s="35" t="s">
        <v>59</v>
      </c>
      <c r="E1638" s="40" t="s">
        <v>5</v>
      </c>
    </row>
    <row r="1639" spans="1:5" ht="12.75">
      <c r="A1639" t="s">
        <v>60</v>
      </c>
      <c r="E1639" s="39" t="s">
        <v>1115</v>
      </c>
    </row>
    <row r="1640" spans="1:16" ht="12.75">
      <c r="A1640" t="s">
        <v>52</v>
      </c>
      <c s="34" t="s">
        <v>219</v>
      </c>
      <c s="34" t="s">
        <v>1178</v>
      </c>
      <c s="35" t="s">
        <v>5</v>
      </c>
      <c s="6" t="s">
        <v>1179</v>
      </c>
      <c s="36" t="s">
        <v>85</v>
      </c>
      <c s="37">
        <v>1</v>
      </c>
      <c s="36">
        <v>0</v>
      </c>
      <c s="36">
        <f>ROUND(G1640*H1640,6)</f>
      </c>
      <c r="L1640" s="38">
        <v>0</v>
      </c>
      <c s="32">
        <f>ROUND(ROUND(L1640,2)*ROUND(G1640,3),2)</f>
      </c>
      <c s="36" t="s">
        <v>350</v>
      </c>
      <c>
        <f>(M1640*21)/100</f>
      </c>
      <c t="s">
        <v>27</v>
      </c>
    </row>
    <row r="1641" spans="1:5" ht="12.75">
      <c r="A1641" s="35" t="s">
        <v>58</v>
      </c>
      <c r="E1641" s="39" t="s">
        <v>5</v>
      </c>
    </row>
    <row r="1642" spans="1:5" ht="12.75">
      <c r="A1642" s="35" t="s">
        <v>59</v>
      </c>
      <c r="E1642" s="40" t="s">
        <v>5</v>
      </c>
    </row>
    <row r="1643" spans="1:5" ht="12.75">
      <c r="A1643" t="s">
        <v>60</v>
      </c>
      <c r="E1643" s="39" t="s">
        <v>1115</v>
      </c>
    </row>
    <row r="1644" spans="1:16" ht="12.75">
      <c r="A1644" t="s">
        <v>52</v>
      </c>
      <c s="34" t="s">
        <v>224</v>
      </c>
      <c s="34" t="s">
        <v>1180</v>
      </c>
      <c s="35" t="s">
        <v>5</v>
      </c>
      <c s="6" t="s">
        <v>1181</v>
      </c>
      <c s="36" t="s">
        <v>85</v>
      </c>
      <c s="37">
        <v>1</v>
      </c>
      <c s="36">
        <v>0</v>
      </c>
      <c s="36">
        <f>ROUND(G1644*H1644,6)</f>
      </c>
      <c r="L1644" s="38">
        <v>0</v>
      </c>
      <c s="32">
        <f>ROUND(ROUND(L1644,2)*ROUND(G1644,3),2)</f>
      </c>
      <c s="36" t="s">
        <v>350</v>
      </c>
      <c>
        <f>(M1644*21)/100</f>
      </c>
      <c t="s">
        <v>27</v>
      </c>
    </row>
    <row r="1645" spans="1:5" ht="12.75">
      <c r="A1645" s="35" t="s">
        <v>58</v>
      </c>
      <c r="E1645" s="39" t="s">
        <v>5</v>
      </c>
    </row>
    <row r="1646" spans="1:5" ht="12.75">
      <c r="A1646" s="35" t="s">
        <v>59</v>
      </c>
      <c r="E1646" s="40" t="s">
        <v>5</v>
      </c>
    </row>
    <row r="1647" spans="1:5" ht="12.75">
      <c r="A1647" t="s">
        <v>60</v>
      </c>
      <c r="E1647" s="39" t="s">
        <v>1115</v>
      </c>
    </row>
    <row r="1648" spans="1:16" ht="12.75">
      <c r="A1648" t="s">
        <v>52</v>
      </c>
      <c s="34" t="s">
        <v>228</v>
      </c>
      <c s="34" t="s">
        <v>1182</v>
      </c>
      <c s="35" t="s">
        <v>5</v>
      </c>
      <c s="6" t="s">
        <v>1183</v>
      </c>
      <c s="36" t="s">
        <v>85</v>
      </c>
      <c s="37">
        <v>1</v>
      </c>
      <c s="36">
        <v>0</v>
      </c>
      <c s="36">
        <f>ROUND(G1648*H1648,6)</f>
      </c>
      <c r="L1648" s="38">
        <v>0</v>
      </c>
      <c s="32">
        <f>ROUND(ROUND(L1648,2)*ROUND(G1648,3),2)</f>
      </c>
      <c s="36" t="s">
        <v>350</v>
      </c>
      <c>
        <f>(M1648*21)/100</f>
      </c>
      <c t="s">
        <v>27</v>
      </c>
    </row>
    <row r="1649" spans="1:5" ht="12.75">
      <c r="A1649" s="35" t="s">
        <v>58</v>
      </c>
      <c r="E1649" s="39" t="s">
        <v>5</v>
      </c>
    </row>
    <row r="1650" spans="1:5" ht="12.75">
      <c r="A1650" s="35" t="s">
        <v>59</v>
      </c>
      <c r="E1650" s="40" t="s">
        <v>5</v>
      </c>
    </row>
    <row r="1651" spans="1:5" ht="12.75">
      <c r="A1651" t="s">
        <v>60</v>
      </c>
      <c r="E1651" s="39" t="s">
        <v>1115</v>
      </c>
    </row>
    <row r="1652" spans="1:16" ht="12.75">
      <c r="A1652" t="s">
        <v>52</v>
      </c>
      <c s="34" t="s">
        <v>232</v>
      </c>
      <c s="34" t="s">
        <v>1184</v>
      </c>
      <c s="35" t="s">
        <v>5</v>
      </c>
      <c s="6" t="s">
        <v>1185</v>
      </c>
      <c s="36" t="s">
        <v>85</v>
      </c>
      <c s="37">
        <v>1</v>
      </c>
      <c s="36">
        <v>0</v>
      </c>
      <c s="36">
        <f>ROUND(G1652*H1652,6)</f>
      </c>
      <c r="L1652" s="38">
        <v>0</v>
      </c>
      <c s="32">
        <f>ROUND(ROUND(L1652,2)*ROUND(G1652,3),2)</f>
      </c>
      <c s="36" t="s">
        <v>350</v>
      </c>
      <c>
        <f>(M1652*21)/100</f>
      </c>
      <c t="s">
        <v>27</v>
      </c>
    </row>
    <row r="1653" spans="1:5" ht="12.75">
      <c r="A1653" s="35" t="s">
        <v>58</v>
      </c>
      <c r="E1653" s="39" t="s">
        <v>5</v>
      </c>
    </row>
    <row r="1654" spans="1:5" ht="12.75">
      <c r="A1654" s="35" t="s">
        <v>59</v>
      </c>
      <c r="E1654" s="40" t="s">
        <v>5</v>
      </c>
    </row>
    <row r="1655" spans="1:5" ht="12.75">
      <c r="A1655" t="s">
        <v>60</v>
      </c>
      <c r="E1655" s="39" t="s">
        <v>1115</v>
      </c>
    </row>
    <row r="1656" spans="1:16" ht="12.75">
      <c r="A1656" t="s">
        <v>52</v>
      </c>
      <c s="34" t="s">
        <v>236</v>
      </c>
      <c s="34" t="s">
        <v>1186</v>
      </c>
      <c s="35" t="s">
        <v>5</v>
      </c>
      <c s="6" t="s">
        <v>1187</v>
      </c>
      <c s="36" t="s">
        <v>85</v>
      </c>
      <c s="37">
        <v>1</v>
      </c>
      <c s="36">
        <v>0</v>
      </c>
      <c s="36">
        <f>ROUND(G1656*H1656,6)</f>
      </c>
      <c r="L1656" s="38">
        <v>0</v>
      </c>
      <c s="32">
        <f>ROUND(ROUND(L1656,2)*ROUND(G1656,3),2)</f>
      </c>
      <c s="36" t="s">
        <v>350</v>
      </c>
      <c>
        <f>(M1656*21)/100</f>
      </c>
      <c t="s">
        <v>27</v>
      </c>
    </row>
    <row r="1657" spans="1:5" ht="12.75">
      <c r="A1657" s="35" t="s">
        <v>58</v>
      </c>
      <c r="E1657" s="39" t="s">
        <v>5</v>
      </c>
    </row>
    <row r="1658" spans="1:5" ht="12.75">
      <c r="A1658" s="35" t="s">
        <v>59</v>
      </c>
      <c r="E1658" s="40" t="s">
        <v>5</v>
      </c>
    </row>
    <row r="1659" spans="1:5" ht="12.75">
      <c r="A1659" t="s">
        <v>60</v>
      </c>
      <c r="E1659" s="39" t="s">
        <v>1115</v>
      </c>
    </row>
    <row r="1660" spans="1:16" ht="12.75">
      <c r="A1660" t="s">
        <v>52</v>
      </c>
      <c s="34" t="s">
        <v>240</v>
      </c>
      <c s="34" t="s">
        <v>1188</v>
      </c>
      <c s="35" t="s">
        <v>5</v>
      </c>
      <c s="6" t="s">
        <v>1189</v>
      </c>
      <c s="36" t="s">
        <v>85</v>
      </c>
      <c s="37">
        <v>11</v>
      </c>
      <c s="36">
        <v>0</v>
      </c>
      <c s="36">
        <f>ROUND(G1660*H1660,6)</f>
      </c>
      <c r="L1660" s="38">
        <v>0</v>
      </c>
      <c s="32">
        <f>ROUND(ROUND(L1660,2)*ROUND(G1660,3),2)</f>
      </c>
      <c s="36" t="s">
        <v>350</v>
      </c>
      <c>
        <f>(M1660*21)/100</f>
      </c>
      <c t="s">
        <v>27</v>
      </c>
    </row>
    <row r="1661" spans="1:5" ht="12.75">
      <c r="A1661" s="35" t="s">
        <v>58</v>
      </c>
      <c r="E1661" s="39" t="s">
        <v>5</v>
      </c>
    </row>
    <row r="1662" spans="1:5" ht="12.75">
      <c r="A1662" s="35" t="s">
        <v>59</v>
      </c>
      <c r="E1662" s="40" t="s">
        <v>5</v>
      </c>
    </row>
    <row r="1663" spans="1:5" ht="12.75">
      <c r="A1663" t="s">
        <v>60</v>
      </c>
      <c r="E1663" s="39" t="s">
        <v>1115</v>
      </c>
    </row>
    <row r="1664" spans="1:16" ht="12.75">
      <c r="A1664" t="s">
        <v>52</v>
      </c>
      <c s="34" t="s">
        <v>244</v>
      </c>
      <c s="34" t="s">
        <v>1190</v>
      </c>
      <c s="35" t="s">
        <v>5</v>
      </c>
      <c s="6" t="s">
        <v>1183</v>
      </c>
      <c s="36" t="s">
        <v>85</v>
      </c>
      <c s="37">
        <v>1</v>
      </c>
      <c s="36">
        <v>0</v>
      </c>
      <c s="36">
        <f>ROUND(G1664*H1664,6)</f>
      </c>
      <c r="L1664" s="38">
        <v>0</v>
      </c>
      <c s="32">
        <f>ROUND(ROUND(L1664,2)*ROUND(G1664,3),2)</f>
      </c>
      <c s="36" t="s">
        <v>350</v>
      </c>
      <c>
        <f>(M1664*21)/100</f>
      </c>
      <c t="s">
        <v>27</v>
      </c>
    </row>
    <row r="1665" spans="1:5" ht="12.75">
      <c r="A1665" s="35" t="s">
        <v>58</v>
      </c>
      <c r="E1665" s="39" t="s">
        <v>5</v>
      </c>
    </row>
    <row r="1666" spans="1:5" ht="12.75">
      <c r="A1666" s="35" t="s">
        <v>59</v>
      </c>
      <c r="E1666" s="40" t="s">
        <v>5</v>
      </c>
    </row>
    <row r="1667" spans="1:5" ht="12.75">
      <c r="A1667" t="s">
        <v>60</v>
      </c>
      <c r="E1667" s="39" t="s">
        <v>1115</v>
      </c>
    </row>
    <row r="1668" spans="1:16" ht="12.75">
      <c r="A1668" t="s">
        <v>52</v>
      </c>
      <c s="34" t="s">
        <v>247</v>
      </c>
      <c s="34" t="s">
        <v>1191</v>
      </c>
      <c s="35" t="s">
        <v>5</v>
      </c>
      <c s="6" t="s">
        <v>1192</v>
      </c>
      <c s="36" t="s">
        <v>310</v>
      </c>
      <c s="37">
        <v>24</v>
      </c>
      <c s="36">
        <v>0</v>
      </c>
      <c s="36">
        <f>ROUND(G1668*H1668,6)</f>
      </c>
      <c r="L1668" s="38">
        <v>0</v>
      </c>
      <c s="32">
        <f>ROUND(ROUND(L1668,2)*ROUND(G1668,3),2)</f>
      </c>
      <c s="36" t="s">
        <v>350</v>
      </c>
      <c>
        <f>(M1668*21)/100</f>
      </c>
      <c t="s">
        <v>27</v>
      </c>
    </row>
    <row r="1669" spans="1:5" ht="12.75">
      <c r="A1669" s="35" t="s">
        <v>58</v>
      </c>
      <c r="E1669" s="39" t="s">
        <v>5</v>
      </c>
    </row>
    <row r="1670" spans="1:5" ht="12.75">
      <c r="A1670" s="35" t="s">
        <v>59</v>
      </c>
      <c r="E1670" s="40" t="s">
        <v>5</v>
      </c>
    </row>
    <row r="1671" spans="1:5" ht="12.75">
      <c r="A1671" t="s">
        <v>60</v>
      </c>
      <c r="E1671" s="39" t="s">
        <v>1115</v>
      </c>
    </row>
    <row r="1672" spans="1:16" ht="12.75">
      <c r="A1672" t="s">
        <v>52</v>
      </c>
      <c s="34" t="s">
        <v>251</v>
      </c>
      <c s="34" t="s">
        <v>1193</v>
      </c>
      <c s="35" t="s">
        <v>5</v>
      </c>
      <c s="6" t="s">
        <v>1194</v>
      </c>
      <c s="36" t="s">
        <v>85</v>
      </c>
      <c s="37">
        <v>3</v>
      </c>
      <c s="36">
        <v>0</v>
      </c>
      <c s="36">
        <f>ROUND(G1672*H1672,6)</f>
      </c>
      <c r="L1672" s="38">
        <v>0</v>
      </c>
      <c s="32">
        <f>ROUND(ROUND(L1672,2)*ROUND(G1672,3),2)</f>
      </c>
      <c s="36" t="s">
        <v>350</v>
      </c>
      <c>
        <f>(M1672*21)/100</f>
      </c>
      <c t="s">
        <v>27</v>
      </c>
    </row>
    <row r="1673" spans="1:5" ht="12.75">
      <c r="A1673" s="35" t="s">
        <v>58</v>
      </c>
      <c r="E1673" s="39" t="s">
        <v>5</v>
      </c>
    </row>
    <row r="1674" spans="1:5" ht="12.75">
      <c r="A1674" s="35" t="s">
        <v>59</v>
      </c>
      <c r="E1674" s="40" t="s">
        <v>5</v>
      </c>
    </row>
    <row r="1675" spans="1:5" ht="12.75">
      <c r="A1675" t="s">
        <v>60</v>
      </c>
      <c r="E1675" s="39" t="s">
        <v>1115</v>
      </c>
    </row>
    <row r="1676" spans="1:16" ht="25.5">
      <c r="A1676" t="s">
        <v>52</v>
      </c>
      <c s="34" t="s">
        <v>255</v>
      </c>
      <c s="34" t="s">
        <v>1195</v>
      </c>
      <c s="35" t="s">
        <v>5</v>
      </c>
      <c s="6" t="s">
        <v>1196</v>
      </c>
      <c s="36" t="s">
        <v>85</v>
      </c>
      <c s="37">
        <v>1</v>
      </c>
      <c s="36">
        <v>0</v>
      </c>
      <c s="36">
        <f>ROUND(G1676*H1676,6)</f>
      </c>
      <c r="L1676" s="38">
        <v>0</v>
      </c>
      <c s="32">
        <f>ROUND(ROUND(L1676,2)*ROUND(G1676,3),2)</f>
      </c>
      <c s="36" t="s">
        <v>350</v>
      </c>
      <c>
        <f>(M1676*21)/100</f>
      </c>
      <c t="s">
        <v>27</v>
      </c>
    </row>
    <row r="1677" spans="1:5" ht="12.75">
      <c r="A1677" s="35" t="s">
        <v>58</v>
      </c>
      <c r="E1677" s="39" t="s">
        <v>5</v>
      </c>
    </row>
    <row r="1678" spans="1:5" ht="12.75">
      <c r="A1678" s="35" t="s">
        <v>59</v>
      </c>
      <c r="E1678" s="40" t="s">
        <v>5</v>
      </c>
    </row>
    <row r="1679" spans="1:5" ht="12.75">
      <c r="A1679" t="s">
        <v>60</v>
      </c>
      <c r="E1679" s="39" t="s">
        <v>1115</v>
      </c>
    </row>
    <row r="1680" spans="1:16" ht="25.5">
      <c r="A1680" t="s">
        <v>52</v>
      </c>
      <c s="34" t="s">
        <v>259</v>
      </c>
      <c s="34" t="s">
        <v>1197</v>
      </c>
      <c s="35" t="s">
        <v>5</v>
      </c>
      <c s="6" t="s">
        <v>1198</v>
      </c>
      <c s="36" t="s">
        <v>85</v>
      </c>
      <c s="37">
        <v>1</v>
      </c>
      <c s="36">
        <v>0</v>
      </c>
      <c s="36">
        <f>ROUND(G1680*H1680,6)</f>
      </c>
      <c r="L1680" s="38">
        <v>0</v>
      </c>
      <c s="32">
        <f>ROUND(ROUND(L1680,2)*ROUND(G1680,3),2)</f>
      </c>
      <c s="36" t="s">
        <v>350</v>
      </c>
      <c>
        <f>(M1680*21)/100</f>
      </c>
      <c t="s">
        <v>27</v>
      </c>
    </row>
    <row r="1681" spans="1:5" ht="12.75">
      <c r="A1681" s="35" t="s">
        <v>58</v>
      </c>
      <c r="E1681" s="39" t="s">
        <v>5</v>
      </c>
    </row>
    <row r="1682" spans="1:5" ht="12.75">
      <c r="A1682" s="35" t="s">
        <v>59</v>
      </c>
      <c r="E1682" s="40" t="s">
        <v>5</v>
      </c>
    </row>
    <row r="1683" spans="1:5" ht="12.75">
      <c r="A1683" t="s">
        <v>60</v>
      </c>
      <c r="E1683" s="39" t="s">
        <v>1115</v>
      </c>
    </row>
    <row r="1684" spans="1:16" ht="12.75">
      <c r="A1684" t="s">
        <v>52</v>
      </c>
      <c s="34" t="s">
        <v>263</v>
      </c>
      <c s="34" t="s">
        <v>1199</v>
      </c>
      <c s="35" t="s">
        <v>5</v>
      </c>
      <c s="6" t="s">
        <v>1200</v>
      </c>
      <c s="36" t="s">
        <v>85</v>
      </c>
      <c s="37">
        <v>1</v>
      </c>
      <c s="36">
        <v>0</v>
      </c>
      <c s="36">
        <f>ROUND(G1684*H1684,6)</f>
      </c>
      <c r="L1684" s="38">
        <v>0</v>
      </c>
      <c s="32">
        <f>ROUND(ROUND(L1684,2)*ROUND(G1684,3),2)</f>
      </c>
      <c s="36" t="s">
        <v>350</v>
      </c>
      <c>
        <f>(M1684*21)/100</f>
      </c>
      <c t="s">
        <v>27</v>
      </c>
    </row>
    <row r="1685" spans="1:5" ht="12.75">
      <c r="A1685" s="35" t="s">
        <v>58</v>
      </c>
      <c r="E1685" s="39" t="s">
        <v>5</v>
      </c>
    </row>
    <row r="1686" spans="1:5" ht="12.75">
      <c r="A1686" s="35" t="s">
        <v>59</v>
      </c>
      <c r="E1686" s="40" t="s">
        <v>5</v>
      </c>
    </row>
    <row r="1687" spans="1:5" ht="127.5">
      <c r="A1687" t="s">
        <v>60</v>
      </c>
      <c r="E1687" s="39" t="s">
        <v>1201</v>
      </c>
    </row>
    <row r="1688" spans="1:13" ht="12.75">
      <c r="A1688" t="s">
        <v>46</v>
      </c>
      <c r="C1688" s="31" t="s">
        <v>1202</v>
      </c>
      <c r="E1688" s="33" t="s">
        <v>1203</v>
      </c>
      <c r="J1688" s="32">
        <f>0+J1689+J1690+J1831</f>
      </c>
      <c s="32">
        <f>0+K1689+K1690+K1831</f>
      </c>
      <c s="32">
        <f>0+L1689+L1690+L1831</f>
      </c>
      <c s="32">
        <f>0+M1689+M1690+M1831</f>
      </c>
    </row>
    <row r="1689" spans="1:13" ht="12.75">
      <c r="A1689" t="s">
        <v>49</v>
      </c>
      <c r="C1689" s="31" t="s">
        <v>594</v>
      </c>
      <c r="E1689" s="33" t="s">
        <v>595</v>
      </c>
      <c r="J1689" s="32">
        <f>0</f>
      </c>
      <c s="32">
        <f>0</f>
      </c>
      <c s="32">
        <f>0</f>
      </c>
      <c s="32">
        <f>0</f>
      </c>
    </row>
    <row r="1690" spans="1:13" ht="12.75">
      <c r="A1690" t="s">
        <v>49</v>
      </c>
      <c r="C1690" s="31" t="s">
        <v>75</v>
      </c>
      <c r="E1690" s="33" t="s">
        <v>76</v>
      </c>
      <c r="J1690" s="32">
        <f>0</f>
      </c>
      <c s="32">
        <f>0</f>
      </c>
      <c s="32">
        <f>0+L1691+L1695+L1699+L1703+L1707+L1711+L1715+L1719+L1723+L1727+L1731+L1735+L1739+L1743+L1747+L1751+L1755+L1759+L1763+L1767+L1771+L1775+L1779+L1783+L1787+L1791+L1795+L1799+L1803+L1807+L1811+L1815+L1819+L1823+L1827</f>
      </c>
      <c s="32">
        <f>0+M1691+M1695+M1699+M1703+M1707+M1711+M1715+M1719+M1723+M1727+M1731+M1735+M1739+M1743+M1747+M1751+M1755+M1759+M1763+M1767+M1771+M1775+M1779+M1783+M1787+M1791+M1795+M1799+M1803+M1807+M1811+M1815+M1819+M1823+M1827</f>
      </c>
    </row>
    <row r="1691" spans="1:16" ht="12.75">
      <c r="A1691" t="s">
        <v>52</v>
      </c>
      <c s="34" t="s">
        <v>53</v>
      </c>
      <c s="34" t="s">
        <v>97</v>
      </c>
      <c s="35" t="s">
        <v>5</v>
      </c>
      <c s="6" t="s">
        <v>98</v>
      </c>
      <c s="36" t="s">
        <v>80</v>
      </c>
      <c s="37">
        <v>60</v>
      </c>
      <c s="36">
        <v>0</v>
      </c>
      <c s="36">
        <f>ROUND(G1691*H1691,6)</f>
      </c>
      <c r="L1691" s="38">
        <v>0</v>
      </c>
      <c s="32">
        <f>ROUND(ROUND(L1691,2)*ROUND(G1691,3),2)</f>
      </c>
      <c s="36" t="s">
        <v>350</v>
      </c>
      <c>
        <f>(M1691*21)/100</f>
      </c>
      <c t="s">
        <v>27</v>
      </c>
    </row>
    <row r="1692" spans="1:5" ht="12.75">
      <c r="A1692" s="35" t="s">
        <v>58</v>
      </c>
      <c r="E1692" s="39" t="s">
        <v>5</v>
      </c>
    </row>
    <row r="1693" spans="1:5" ht="12.75">
      <c r="A1693" s="35" t="s">
        <v>59</v>
      </c>
      <c r="E1693" s="40" t="s">
        <v>5</v>
      </c>
    </row>
    <row r="1694" spans="1:5" ht="89.25">
      <c r="A1694" t="s">
        <v>60</v>
      </c>
      <c r="E1694" s="39" t="s">
        <v>1204</v>
      </c>
    </row>
    <row r="1695" spans="1:16" ht="25.5">
      <c r="A1695" t="s">
        <v>52</v>
      </c>
      <c s="34" t="s">
        <v>27</v>
      </c>
      <c s="34" t="s">
        <v>1122</v>
      </c>
      <c s="35" t="s">
        <v>5</v>
      </c>
      <c s="6" t="s">
        <v>1123</v>
      </c>
      <c s="36" t="s">
        <v>85</v>
      </c>
      <c s="37">
        <v>6</v>
      </c>
      <c s="36">
        <v>0</v>
      </c>
      <c s="36">
        <f>ROUND(G1695*H1695,6)</f>
      </c>
      <c r="L1695" s="38">
        <v>0</v>
      </c>
      <c s="32">
        <f>ROUND(ROUND(L1695,2)*ROUND(G1695,3),2)</f>
      </c>
      <c s="36" t="s">
        <v>350</v>
      </c>
      <c>
        <f>(M1695*21)/100</f>
      </c>
      <c t="s">
        <v>27</v>
      </c>
    </row>
    <row r="1696" spans="1:5" ht="12.75">
      <c r="A1696" s="35" t="s">
        <v>58</v>
      </c>
      <c r="E1696" s="39" t="s">
        <v>5</v>
      </c>
    </row>
    <row r="1697" spans="1:5" ht="12.75">
      <c r="A1697" s="35" t="s">
        <v>59</v>
      </c>
      <c r="E1697" s="40" t="s">
        <v>5</v>
      </c>
    </row>
    <row r="1698" spans="1:5" ht="102">
      <c r="A1698" t="s">
        <v>60</v>
      </c>
      <c r="E1698" s="39" t="s">
        <v>1205</v>
      </c>
    </row>
    <row r="1699" spans="1:16" ht="12.75">
      <c r="A1699" t="s">
        <v>52</v>
      </c>
      <c s="34" t="s">
        <v>26</v>
      </c>
      <c s="34" t="s">
        <v>536</v>
      </c>
      <c s="35" t="s">
        <v>5</v>
      </c>
      <c s="6" t="s">
        <v>537</v>
      </c>
      <c s="36" t="s">
        <v>184</v>
      </c>
      <c s="37">
        <v>0.08</v>
      </c>
      <c s="36">
        <v>0</v>
      </c>
      <c s="36">
        <f>ROUND(G1699*H1699,6)</f>
      </c>
      <c r="L1699" s="38">
        <v>0</v>
      </c>
      <c s="32">
        <f>ROUND(ROUND(L1699,2)*ROUND(G1699,3),2)</f>
      </c>
      <c s="36" t="s">
        <v>350</v>
      </c>
      <c>
        <f>(M1699*21)/100</f>
      </c>
      <c t="s">
        <v>27</v>
      </c>
    </row>
    <row r="1700" spans="1:5" ht="12.75">
      <c r="A1700" s="35" t="s">
        <v>58</v>
      </c>
      <c r="E1700" s="39" t="s">
        <v>5</v>
      </c>
    </row>
    <row r="1701" spans="1:5" ht="25.5">
      <c r="A1701" s="35" t="s">
        <v>59</v>
      </c>
      <c r="E1701" s="40" t="s">
        <v>1206</v>
      </c>
    </row>
    <row r="1702" spans="1:5" ht="102">
      <c r="A1702" t="s">
        <v>60</v>
      </c>
      <c r="E1702" s="39" t="s">
        <v>1207</v>
      </c>
    </row>
    <row r="1703" spans="1:16" ht="12.75">
      <c r="A1703" t="s">
        <v>52</v>
      </c>
      <c s="34" t="s">
        <v>70</v>
      </c>
      <c s="34" t="s">
        <v>648</v>
      </c>
      <c s="35" t="s">
        <v>5</v>
      </c>
      <c s="6" t="s">
        <v>649</v>
      </c>
      <c s="36" t="s">
        <v>184</v>
      </c>
      <c s="37">
        <v>0.08</v>
      </c>
      <c s="36">
        <v>0</v>
      </c>
      <c s="36">
        <f>ROUND(G1703*H1703,6)</f>
      </c>
      <c r="L1703" s="38">
        <v>0</v>
      </c>
      <c s="32">
        <f>ROUND(ROUND(L1703,2)*ROUND(G1703,3),2)</f>
      </c>
      <c s="36" t="s">
        <v>350</v>
      </c>
      <c>
        <f>(M1703*21)/100</f>
      </c>
      <c t="s">
        <v>27</v>
      </c>
    </row>
    <row r="1704" spans="1:5" ht="12.75">
      <c r="A1704" s="35" t="s">
        <v>58</v>
      </c>
      <c r="E1704" s="39" t="s">
        <v>5</v>
      </c>
    </row>
    <row r="1705" spans="1:5" ht="25.5">
      <c r="A1705" s="35" t="s">
        <v>59</v>
      </c>
      <c r="E1705" s="40" t="s">
        <v>1206</v>
      </c>
    </row>
    <row r="1706" spans="1:5" ht="102">
      <c r="A1706" t="s">
        <v>60</v>
      </c>
      <c r="E1706" s="39" t="s">
        <v>807</v>
      </c>
    </row>
    <row r="1707" spans="1:16" ht="12.75">
      <c r="A1707" t="s">
        <v>52</v>
      </c>
      <c s="34" t="s">
        <v>110</v>
      </c>
      <c s="34" t="s">
        <v>960</v>
      </c>
      <c s="35" t="s">
        <v>5</v>
      </c>
      <c s="6" t="s">
        <v>961</v>
      </c>
      <c s="36" t="s">
        <v>85</v>
      </c>
      <c s="37">
        <v>2</v>
      </c>
      <c s="36">
        <v>0</v>
      </c>
      <c s="36">
        <f>ROUND(G1707*H1707,6)</f>
      </c>
      <c r="L1707" s="38">
        <v>0</v>
      </c>
      <c s="32">
        <f>ROUND(ROUND(L1707,2)*ROUND(G1707,3),2)</f>
      </c>
      <c s="36" t="s">
        <v>350</v>
      </c>
      <c>
        <f>(M1707*21)/100</f>
      </c>
      <c t="s">
        <v>27</v>
      </c>
    </row>
    <row r="1708" spans="1:5" ht="12.75">
      <c r="A1708" s="35" t="s">
        <v>58</v>
      </c>
      <c r="E1708" s="39" t="s">
        <v>5</v>
      </c>
    </row>
    <row r="1709" spans="1:5" ht="12.75">
      <c r="A1709" s="35" t="s">
        <v>59</v>
      </c>
      <c r="E1709" s="40" t="s">
        <v>5</v>
      </c>
    </row>
    <row r="1710" spans="1:5" ht="114.75">
      <c r="A1710" t="s">
        <v>60</v>
      </c>
      <c r="E1710" s="39" t="s">
        <v>623</v>
      </c>
    </row>
    <row r="1711" spans="1:16" ht="12.75">
      <c r="A1711" t="s">
        <v>52</v>
      </c>
      <c s="34" t="s">
        <v>115</v>
      </c>
      <c s="34" t="s">
        <v>967</v>
      </c>
      <c s="35" t="s">
        <v>5</v>
      </c>
      <c s="6" t="s">
        <v>968</v>
      </c>
      <c s="36" t="s">
        <v>85</v>
      </c>
      <c s="37">
        <v>2</v>
      </c>
      <c s="36">
        <v>0</v>
      </c>
      <c s="36">
        <f>ROUND(G1711*H1711,6)</f>
      </c>
      <c r="L1711" s="38">
        <v>0</v>
      </c>
      <c s="32">
        <f>ROUND(ROUND(L1711,2)*ROUND(G1711,3),2)</f>
      </c>
      <c s="36" t="s">
        <v>350</v>
      </c>
      <c>
        <f>(M1711*21)/100</f>
      </c>
      <c t="s">
        <v>27</v>
      </c>
    </row>
    <row r="1712" spans="1:5" ht="12.75">
      <c r="A1712" s="35" t="s">
        <v>58</v>
      </c>
      <c r="E1712" s="39" t="s">
        <v>5</v>
      </c>
    </row>
    <row r="1713" spans="1:5" ht="12.75">
      <c r="A1713" s="35" t="s">
        <v>59</v>
      </c>
      <c r="E1713" s="40" t="s">
        <v>5</v>
      </c>
    </row>
    <row r="1714" spans="1:5" ht="140.25">
      <c r="A1714" t="s">
        <v>60</v>
      </c>
      <c r="E1714" s="39" t="s">
        <v>614</v>
      </c>
    </row>
    <row r="1715" spans="1:16" ht="12.75">
      <c r="A1715" t="s">
        <v>52</v>
      </c>
      <c s="34" t="s">
        <v>75</v>
      </c>
      <c s="34" t="s">
        <v>1208</v>
      </c>
      <c s="35" t="s">
        <v>5</v>
      </c>
      <c s="6" t="s">
        <v>1209</v>
      </c>
      <c s="36" t="s">
        <v>85</v>
      </c>
      <c s="37">
        <v>2</v>
      </c>
      <c s="36">
        <v>0</v>
      </c>
      <c s="36">
        <f>ROUND(G1715*H1715,6)</f>
      </c>
      <c r="L1715" s="38">
        <v>0</v>
      </c>
      <c s="32">
        <f>ROUND(ROUND(L1715,2)*ROUND(G1715,3),2)</f>
      </c>
      <c s="36" t="s">
        <v>350</v>
      </c>
      <c>
        <f>(M1715*21)/100</f>
      </c>
      <c t="s">
        <v>27</v>
      </c>
    </row>
    <row r="1716" spans="1:5" ht="12.75">
      <c r="A1716" s="35" t="s">
        <v>58</v>
      </c>
      <c r="E1716" s="39" t="s">
        <v>5</v>
      </c>
    </row>
    <row r="1717" spans="1:5" ht="12.75">
      <c r="A1717" s="35" t="s">
        <v>59</v>
      </c>
      <c r="E1717" s="40" t="s">
        <v>5</v>
      </c>
    </row>
    <row r="1718" spans="1:5" ht="153">
      <c r="A1718" t="s">
        <v>60</v>
      </c>
      <c r="E1718" s="39" t="s">
        <v>640</v>
      </c>
    </row>
    <row r="1719" spans="1:16" ht="12.75">
      <c r="A1719" t="s">
        <v>52</v>
      </c>
      <c s="34" t="s">
        <v>122</v>
      </c>
      <c s="34" t="s">
        <v>969</v>
      </c>
      <c s="35" t="s">
        <v>5</v>
      </c>
      <c s="6" t="s">
        <v>970</v>
      </c>
      <c s="36" t="s">
        <v>85</v>
      </c>
      <c s="37">
        <v>1</v>
      </c>
      <c s="36">
        <v>0</v>
      </c>
      <c s="36">
        <f>ROUND(G1719*H1719,6)</f>
      </c>
      <c r="L1719" s="38">
        <v>0</v>
      </c>
      <c s="32">
        <f>ROUND(ROUND(L1719,2)*ROUND(G1719,3),2)</f>
      </c>
      <c s="36" t="s">
        <v>350</v>
      </c>
      <c>
        <f>(M1719*21)/100</f>
      </c>
      <c t="s">
        <v>27</v>
      </c>
    </row>
    <row r="1720" spans="1:5" ht="12.75">
      <c r="A1720" s="35" t="s">
        <v>58</v>
      </c>
      <c r="E1720" s="39" t="s">
        <v>5</v>
      </c>
    </row>
    <row r="1721" spans="1:5" ht="12.75">
      <c r="A1721" s="35" t="s">
        <v>59</v>
      </c>
      <c r="E1721" s="40" t="s">
        <v>5</v>
      </c>
    </row>
    <row r="1722" spans="1:5" ht="127.5">
      <c r="A1722" t="s">
        <v>60</v>
      </c>
      <c r="E1722" s="39" t="s">
        <v>971</v>
      </c>
    </row>
    <row r="1723" spans="1:16" ht="12.75">
      <c r="A1723" t="s">
        <v>52</v>
      </c>
      <c s="34" t="s">
        <v>126</v>
      </c>
      <c s="34" t="s">
        <v>972</v>
      </c>
      <c s="35" t="s">
        <v>5</v>
      </c>
      <c s="6" t="s">
        <v>973</v>
      </c>
      <c s="36" t="s">
        <v>85</v>
      </c>
      <c s="37">
        <v>2</v>
      </c>
      <c s="36">
        <v>0</v>
      </c>
      <c s="36">
        <f>ROUND(G1723*H1723,6)</f>
      </c>
      <c r="L1723" s="38">
        <v>0</v>
      </c>
      <c s="32">
        <f>ROUND(ROUND(L1723,2)*ROUND(G1723,3),2)</f>
      </c>
      <c s="36" t="s">
        <v>350</v>
      </c>
      <c>
        <f>(M1723*21)/100</f>
      </c>
      <c t="s">
        <v>27</v>
      </c>
    </row>
    <row r="1724" spans="1:5" ht="12.75">
      <c r="A1724" s="35" t="s">
        <v>58</v>
      </c>
      <c r="E1724" s="39" t="s">
        <v>5</v>
      </c>
    </row>
    <row r="1725" spans="1:5" ht="12.75">
      <c r="A1725" s="35" t="s">
        <v>59</v>
      </c>
      <c r="E1725" s="40" t="s">
        <v>5</v>
      </c>
    </row>
    <row r="1726" spans="1:5" ht="165.75">
      <c r="A1726" t="s">
        <v>60</v>
      </c>
      <c r="E1726" s="39" t="s">
        <v>548</v>
      </c>
    </row>
    <row r="1727" spans="1:16" ht="12.75">
      <c r="A1727" t="s">
        <v>52</v>
      </c>
      <c s="34" t="s">
        <v>130</v>
      </c>
      <c s="34" t="s">
        <v>1210</v>
      </c>
      <c s="35" t="s">
        <v>5</v>
      </c>
      <c s="6" t="s">
        <v>1211</v>
      </c>
      <c s="36" t="s">
        <v>85</v>
      </c>
      <c s="37">
        <v>1</v>
      </c>
      <c s="36">
        <v>0</v>
      </c>
      <c s="36">
        <f>ROUND(G1727*H1727,6)</f>
      </c>
      <c r="L1727" s="38">
        <v>0</v>
      </c>
      <c s="32">
        <f>ROUND(ROUND(L1727,2)*ROUND(G1727,3),2)</f>
      </c>
      <c s="36" t="s">
        <v>350</v>
      </c>
      <c>
        <f>(M1727*21)/100</f>
      </c>
      <c t="s">
        <v>27</v>
      </c>
    </row>
    <row r="1728" spans="1:5" ht="12.75">
      <c r="A1728" s="35" t="s">
        <v>58</v>
      </c>
      <c r="E1728" s="39" t="s">
        <v>5</v>
      </c>
    </row>
    <row r="1729" spans="1:5" ht="12.75">
      <c r="A1729" s="35" t="s">
        <v>59</v>
      </c>
      <c r="E1729" s="40" t="s">
        <v>5</v>
      </c>
    </row>
    <row r="1730" spans="1:5" ht="114.75">
      <c r="A1730" t="s">
        <v>60</v>
      </c>
      <c r="E1730" s="39" t="s">
        <v>623</v>
      </c>
    </row>
    <row r="1731" spans="1:16" ht="12.75">
      <c r="A1731" t="s">
        <v>52</v>
      </c>
      <c s="34" t="s">
        <v>134</v>
      </c>
      <c s="34" t="s">
        <v>1212</v>
      </c>
      <c s="35" t="s">
        <v>5</v>
      </c>
      <c s="6" t="s">
        <v>1213</v>
      </c>
      <c s="36" t="s">
        <v>85</v>
      </c>
      <c s="37">
        <v>1</v>
      </c>
      <c s="36">
        <v>0</v>
      </c>
      <c s="36">
        <f>ROUND(G1731*H1731,6)</f>
      </c>
      <c r="L1731" s="38">
        <v>0</v>
      </c>
      <c s="32">
        <f>ROUND(ROUND(L1731,2)*ROUND(G1731,3),2)</f>
      </c>
      <c s="36" t="s">
        <v>350</v>
      </c>
      <c>
        <f>(M1731*21)/100</f>
      </c>
      <c t="s">
        <v>27</v>
      </c>
    </row>
    <row r="1732" spans="1:5" ht="12.75">
      <c r="A1732" s="35" t="s">
        <v>58</v>
      </c>
      <c r="E1732" s="39" t="s">
        <v>5</v>
      </c>
    </row>
    <row r="1733" spans="1:5" ht="12.75">
      <c r="A1733" s="35" t="s">
        <v>59</v>
      </c>
      <c r="E1733" s="40" t="s">
        <v>5</v>
      </c>
    </row>
    <row r="1734" spans="1:5" ht="140.25">
      <c r="A1734" t="s">
        <v>60</v>
      </c>
      <c r="E1734" s="39" t="s">
        <v>614</v>
      </c>
    </row>
    <row r="1735" spans="1:16" ht="12.75">
      <c r="A1735" t="s">
        <v>52</v>
      </c>
      <c s="34" t="s">
        <v>138</v>
      </c>
      <c s="34" t="s">
        <v>1214</v>
      </c>
      <c s="35" t="s">
        <v>5</v>
      </c>
      <c s="6" t="s">
        <v>1215</v>
      </c>
      <c s="36" t="s">
        <v>85</v>
      </c>
      <c s="37">
        <v>1</v>
      </c>
      <c s="36">
        <v>0</v>
      </c>
      <c s="36">
        <f>ROUND(G1735*H1735,6)</f>
      </c>
      <c r="L1735" s="38">
        <v>0</v>
      </c>
      <c s="32">
        <f>ROUND(ROUND(L1735,2)*ROUND(G1735,3),2)</f>
      </c>
      <c s="36" t="s">
        <v>350</v>
      </c>
      <c>
        <f>(M1735*21)/100</f>
      </c>
      <c t="s">
        <v>27</v>
      </c>
    </row>
    <row r="1736" spans="1:5" ht="12.75">
      <c r="A1736" s="35" t="s">
        <v>58</v>
      </c>
      <c r="E1736" s="39" t="s">
        <v>5</v>
      </c>
    </row>
    <row r="1737" spans="1:5" ht="12.75">
      <c r="A1737" s="35" t="s">
        <v>59</v>
      </c>
      <c r="E1737" s="40" t="s">
        <v>5</v>
      </c>
    </row>
    <row r="1738" spans="1:5" ht="114.75">
      <c r="A1738" t="s">
        <v>60</v>
      </c>
      <c r="E1738" s="39" t="s">
        <v>623</v>
      </c>
    </row>
    <row r="1739" spans="1:16" ht="12.75">
      <c r="A1739" t="s">
        <v>52</v>
      </c>
      <c s="34" t="s">
        <v>143</v>
      </c>
      <c s="34" t="s">
        <v>1216</v>
      </c>
      <c s="35" t="s">
        <v>5</v>
      </c>
      <c s="6" t="s">
        <v>1217</v>
      </c>
      <c s="36" t="s">
        <v>85</v>
      </c>
      <c s="37">
        <v>1</v>
      </c>
      <c s="36">
        <v>0</v>
      </c>
      <c s="36">
        <f>ROUND(G1739*H1739,6)</f>
      </c>
      <c r="L1739" s="38">
        <v>0</v>
      </c>
      <c s="32">
        <f>ROUND(ROUND(L1739,2)*ROUND(G1739,3),2)</f>
      </c>
      <c s="36" t="s">
        <v>350</v>
      </c>
      <c>
        <f>(M1739*21)/100</f>
      </c>
      <c t="s">
        <v>27</v>
      </c>
    </row>
    <row r="1740" spans="1:5" ht="12.75">
      <c r="A1740" s="35" t="s">
        <v>58</v>
      </c>
      <c r="E1740" s="39" t="s">
        <v>5</v>
      </c>
    </row>
    <row r="1741" spans="1:5" ht="12.75">
      <c r="A1741" s="35" t="s">
        <v>59</v>
      </c>
      <c r="E1741" s="40" t="s">
        <v>5</v>
      </c>
    </row>
    <row r="1742" spans="1:5" ht="191.25">
      <c r="A1742" t="s">
        <v>60</v>
      </c>
      <c r="E1742" s="39" t="s">
        <v>618</v>
      </c>
    </row>
    <row r="1743" spans="1:16" ht="12.75">
      <c r="A1743" t="s">
        <v>52</v>
      </c>
      <c s="34" t="s">
        <v>147</v>
      </c>
      <c s="34" t="s">
        <v>1218</v>
      </c>
      <c s="35" t="s">
        <v>5</v>
      </c>
      <c s="6" t="s">
        <v>1219</v>
      </c>
      <c s="36" t="s">
        <v>85</v>
      </c>
      <c s="37">
        <v>1</v>
      </c>
      <c s="36">
        <v>0</v>
      </c>
      <c s="36">
        <f>ROUND(G1743*H1743,6)</f>
      </c>
      <c r="L1743" s="38">
        <v>0</v>
      </c>
      <c s="32">
        <f>ROUND(ROUND(L1743,2)*ROUND(G1743,3),2)</f>
      </c>
      <c s="36" t="s">
        <v>350</v>
      </c>
      <c>
        <f>(M1743*21)/100</f>
      </c>
      <c t="s">
        <v>27</v>
      </c>
    </row>
    <row r="1744" spans="1:5" ht="12.75">
      <c r="A1744" s="35" t="s">
        <v>58</v>
      </c>
      <c r="E1744" s="39" t="s">
        <v>5</v>
      </c>
    </row>
    <row r="1745" spans="1:5" ht="12.75">
      <c r="A1745" s="35" t="s">
        <v>59</v>
      </c>
      <c r="E1745" s="40" t="s">
        <v>5</v>
      </c>
    </row>
    <row r="1746" spans="1:5" ht="140.25">
      <c r="A1746" t="s">
        <v>60</v>
      </c>
      <c r="E1746" s="39" t="s">
        <v>614</v>
      </c>
    </row>
    <row r="1747" spans="1:16" ht="12.75">
      <c r="A1747" t="s">
        <v>52</v>
      </c>
      <c s="34" t="s">
        <v>151</v>
      </c>
      <c s="34" t="s">
        <v>1220</v>
      </c>
      <c s="35" t="s">
        <v>5</v>
      </c>
      <c s="6" t="s">
        <v>1221</v>
      </c>
      <c s="36" t="s">
        <v>80</v>
      </c>
      <c s="37">
        <v>30</v>
      </c>
      <c s="36">
        <v>0</v>
      </c>
      <c s="36">
        <f>ROUND(G1747*H1747,6)</f>
      </c>
      <c r="L1747" s="38">
        <v>0</v>
      </c>
      <c s="32">
        <f>ROUND(ROUND(L1747,2)*ROUND(G1747,3),2)</f>
      </c>
      <c s="36" t="s">
        <v>350</v>
      </c>
      <c>
        <f>(M1747*21)/100</f>
      </c>
      <c t="s">
        <v>27</v>
      </c>
    </row>
    <row r="1748" spans="1:5" ht="12.75">
      <c r="A1748" s="35" t="s">
        <v>58</v>
      </c>
      <c r="E1748" s="39" t="s">
        <v>5</v>
      </c>
    </row>
    <row r="1749" spans="1:5" ht="12.75">
      <c r="A1749" s="35" t="s">
        <v>59</v>
      </c>
      <c r="E1749" s="40" t="s">
        <v>5</v>
      </c>
    </row>
    <row r="1750" spans="1:5" ht="102">
      <c r="A1750" t="s">
        <v>60</v>
      </c>
      <c r="E1750" s="39" t="s">
        <v>1222</v>
      </c>
    </row>
    <row r="1751" spans="1:16" ht="12.75">
      <c r="A1751" t="s">
        <v>52</v>
      </c>
      <c s="34" t="s">
        <v>155</v>
      </c>
      <c s="34" t="s">
        <v>1223</v>
      </c>
      <c s="35" t="s">
        <v>5</v>
      </c>
      <c s="6" t="s">
        <v>1224</v>
      </c>
      <c s="36" t="s">
        <v>80</v>
      </c>
      <c s="37">
        <v>30</v>
      </c>
      <c s="36">
        <v>0</v>
      </c>
      <c s="36">
        <f>ROUND(G1751*H1751,6)</f>
      </c>
      <c r="L1751" s="38">
        <v>0</v>
      </c>
      <c s="32">
        <f>ROUND(ROUND(L1751,2)*ROUND(G1751,3),2)</f>
      </c>
      <c s="36" t="s">
        <v>350</v>
      </c>
      <c>
        <f>(M1751*21)/100</f>
      </c>
      <c t="s">
        <v>27</v>
      </c>
    </row>
    <row r="1752" spans="1:5" ht="12.75">
      <c r="A1752" s="35" t="s">
        <v>58</v>
      </c>
      <c r="E1752" s="39" t="s">
        <v>5</v>
      </c>
    </row>
    <row r="1753" spans="1:5" ht="12.75">
      <c r="A1753" s="35" t="s">
        <v>59</v>
      </c>
      <c r="E1753" s="40" t="s">
        <v>5</v>
      </c>
    </row>
    <row r="1754" spans="1:5" ht="102">
      <c r="A1754" t="s">
        <v>60</v>
      </c>
      <c r="E1754" s="39" t="s">
        <v>1225</v>
      </c>
    </row>
    <row r="1755" spans="1:16" ht="12.75">
      <c r="A1755" t="s">
        <v>52</v>
      </c>
      <c s="34" t="s">
        <v>77</v>
      </c>
      <c s="34" t="s">
        <v>1226</v>
      </c>
      <c s="35" t="s">
        <v>5</v>
      </c>
      <c s="6" t="s">
        <v>1227</v>
      </c>
      <c s="36" t="s">
        <v>85</v>
      </c>
      <c s="37">
        <v>4</v>
      </c>
      <c s="36">
        <v>0</v>
      </c>
      <c s="36">
        <f>ROUND(G1755*H1755,6)</f>
      </c>
      <c r="L1755" s="38">
        <v>0</v>
      </c>
      <c s="32">
        <f>ROUND(ROUND(L1755,2)*ROUND(G1755,3),2)</f>
      </c>
      <c s="36" t="s">
        <v>350</v>
      </c>
      <c>
        <f>(M1755*21)/100</f>
      </c>
      <c t="s">
        <v>27</v>
      </c>
    </row>
    <row r="1756" spans="1:5" ht="12.75">
      <c r="A1756" s="35" t="s">
        <v>58</v>
      </c>
      <c r="E1756" s="39" t="s">
        <v>5</v>
      </c>
    </row>
    <row r="1757" spans="1:5" ht="12.75">
      <c r="A1757" s="35" t="s">
        <v>59</v>
      </c>
      <c r="E1757" s="40" t="s">
        <v>5</v>
      </c>
    </row>
    <row r="1758" spans="1:5" ht="114.75">
      <c r="A1758" t="s">
        <v>60</v>
      </c>
      <c r="E1758" s="39" t="s">
        <v>623</v>
      </c>
    </row>
    <row r="1759" spans="1:16" ht="12.75">
      <c r="A1759" t="s">
        <v>52</v>
      </c>
      <c s="34" t="s">
        <v>82</v>
      </c>
      <c s="34" t="s">
        <v>1228</v>
      </c>
      <c s="35" t="s">
        <v>5</v>
      </c>
      <c s="6" t="s">
        <v>1229</v>
      </c>
      <c s="36" t="s">
        <v>85</v>
      </c>
      <c s="37">
        <v>4</v>
      </c>
      <c s="36">
        <v>0</v>
      </c>
      <c s="36">
        <f>ROUND(G1759*H1759,6)</f>
      </c>
      <c r="L1759" s="38">
        <v>0</v>
      </c>
      <c s="32">
        <f>ROUND(ROUND(L1759,2)*ROUND(G1759,3),2)</f>
      </c>
      <c s="36" t="s">
        <v>350</v>
      </c>
      <c>
        <f>(M1759*21)/100</f>
      </c>
      <c t="s">
        <v>27</v>
      </c>
    </row>
    <row r="1760" spans="1:5" ht="12.75">
      <c r="A1760" s="35" t="s">
        <v>58</v>
      </c>
      <c r="E1760" s="39" t="s">
        <v>5</v>
      </c>
    </row>
    <row r="1761" spans="1:5" ht="12.75">
      <c r="A1761" s="35" t="s">
        <v>59</v>
      </c>
      <c r="E1761" s="40" t="s">
        <v>5</v>
      </c>
    </row>
    <row r="1762" spans="1:5" ht="127.5">
      <c r="A1762" t="s">
        <v>60</v>
      </c>
      <c r="E1762" s="39" t="s">
        <v>759</v>
      </c>
    </row>
    <row r="1763" spans="1:16" ht="25.5">
      <c r="A1763" t="s">
        <v>52</v>
      </c>
      <c s="34" t="s">
        <v>87</v>
      </c>
      <c s="34" t="s">
        <v>1230</v>
      </c>
      <c s="35" t="s">
        <v>5</v>
      </c>
      <c s="6" t="s">
        <v>1231</v>
      </c>
      <c s="36" t="s">
        <v>85</v>
      </c>
      <c s="37">
        <v>1</v>
      </c>
      <c s="36">
        <v>0</v>
      </c>
      <c s="36">
        <f>ROUND(G1763*H1763,6)</f>
      </c>
      <c r="L1763" s="38">
        <v>0</v>
      </c>
      <c s="32">
        <f>ROUND(ROUND(L1763,2)*ROUND(G1763,3),2)</f>
      </c>
      <c s="36" t="s">
        <v>350</v>
      </c>
      <c>
        <f>(M1763*21)/100</f>
      </c>
      <c t="s">
        <v>27</v>
      </c>
    </row>
    <row r="1764" spans="1:5" ht="12.75">
      <c r="A1764" s="35" t="s">
        <v>58</v>
      </c>
      <c r="E1764" s="39" t="s">
        <v>5</v>
      </c>
    </row>
    <row r="1765" spans="1:5" ht="12.75">
      <c r="A1765" s="35" t="s">
        <v>59</v>
      </c>
      <c r="E1765" s="40" t="s">
        <v>5</v>
      </c>
    </row>
    <row r="1766" spans="1:5" ht="114.75">
      <c r="A1766" t="s">
        <v>60</v>
      </c>
      <c r="E1766" s="39" t="s">
        <v>496</v>
      </c>
    </row>
    <row r="1767" spans="1:16" ht="12.75">
      <c r="A1767" t="s">
        <v>52</v>
      </c>
      <c s="34" t="s">
        <v>91</v>
      </c>
      <c s="34" t="s">
        <v>1232</v>
      </c>
      <c s="35" t="s">
        <v>5</v>
      </c>
      <c s="6" t="s">
        <v>1233</v>
      </c>
      <c s="36" t="s">
        <v>85</v>
      </c>
      <c s="37">
        <v>3</v>
      </c>
      <c s="36">
        <v>0</v>
      </c>
      <c s="36">
        <f>ROUND(G1767*H1767,6)</f>
      </c>
      <c r="L1767" s="38">
        <v>0</v>
      </c>
      <c s="32">
        <f>ROUND(ROUND(L1767,2)*ROUND(G1767,3),2)</f>
      </c>
      <c s="36" t="s">
        <v>350</v>
      </c>
      <c>
        <f>(M1767*21)/100</f>
      </c>
      <c t="s">
        <v>27</v>
      </c>
    </row>
    <row r="1768" spans="1:5" ht="12.75">
      <c r="A1768" s="35" t="s">
        <v>58</v>
      </c>
      <c r="E1768" s="39" t="s">
        <v>5</v>
      </c>
    </row>
    <row r="1769" spans="1:5" ht="12.75">
      <c r="A1769" s="35" t="s">
        <v>59</v>
      </c>
      <c r="E1769" s="40" t="s">
        <v>5</v>
      </c>
    </row>
    <row r="1770" spans="1:5" ht="140.25">
      <c r="A1770" t="s">
        <v>60</v>
      </c>
      <c r="E1770" s="39" t="s">
        <v>614</v>
      </c>
    </row>
    <row r="1771" spans="1:16" ht="12.75">
      <c r="A1771" t="s">
        <v>52</v>
      </c>
      <c s="34" t="s">
        <v>96</v>
      </c>
      <c s="34" t="s">
        <v>1234</v>
      </c>
      <c s="35" t="s">
        <v>5</v>
      </c>
      <c s="6" t="s">
        <v>1235</v>
      </c>
      <c s="36" t="s">
        <v>85</v>
      </c>
      <c s="37">
        <v>2</v>
      </c>
      <c s="36">
        <v>0</v>
      </c>
      <c s="36">
        <f>ROUND(G1771*H1771,6)</f>
      </c>
      <c r="L1771" s="38">
        <v>0</v>
      </c>
      <c s="32">
        <f>ROUND(ROUND(L1771,2)*ROUND(G1771,3),2)</f>
      </c>
      <c s="36" t="s">
        <v>350</v>
      </c>
      <c>
        <f>(M1771*21)/100</f>
      </c>
      <c t="s">
        <v>27</v>
      </c>
    </row>
    <row r="1772" spans="1:5" ht="12.75">
      <c r="A1772" s="35" t="s">
        <v>58</v>
      </c>
      <c r="E1772" s="39" t="s">
        <v>5</v>
      </c>
    </row>
    <row r="1773" spans="1:5" ht="12.75">
      <c r="A1773" s="35" t="s">
        <v>59</v>
      </c>
      <c r="E1773" s="40" t="s">
        <v>5</v>
      </c>
    </row>
    <row r="1774" spans="1:5" ht="165.75">
      <c r="A1774" t="s">
        <v>60</v>
      </c>
      <c r="E1774" s="39" t="s">
        <v>548</v>
      </c>
    </row>
    <row r="1775" spans="1:16" ht="12.75">
      <c r="A1775" t="s">
        <v>52</v>
      </c>
      <c s="34" t="s">
        <v>181</v>
      </c>
      <c s="34" t="s">
        <v>1236</v>
      </c>
      <c s="35" t="s">
        <v>5</v>
      </c>
      <c s="6" t="s">
        <v>1237</v>
      </c>
      <c s="36" t="s">
        <v>85</v>
      </c>
      <c s="37">
        <v>2</v>
      </c>
      <c s="36">
        <v>0</v>
      </c>
      <c s="36">
        <f>ROUND(G1775*H1775,6)</f>
      </c>
      <c r="L1775" s="38">
        <v>0</v>
      </c>
      <c s="32">
        <f>ROUND(ROUND(L1775,2)*ROUND(G1775,3),2)</f>
      </c>
      <c s="36" t="s">
        <v>350</v>
      </c>
      <c>
        <f>(M1775*21)/100</f>
      </c>
      <c t="s">
        <v>27</v>
      </c>
    </row>
    <row r="1776" spans="1:5" ht="12.75">
      <c r="A1776" s="35" t="s">
        <v>58</v>
      </c>
      <c r="E1776" s="39" t="s">
        <v>5</v>
      </c>
    </row>
    <row r="1777" spans="1:5" ht="12.75">
      <c r="A1777" s="35" t="s">
        <v>59</v>
      </c>
      <c r="E1777" s="40" t="s">
        <v>5</v>
      </c>
    </row>
    <row r="1778" spans="1:5" ht="191.25">
      <c r="A1778" t="s">
        <v>60</v>
      </c>
      <c r="E1778" s="39" t="s">
        <v>617</v>
      </c>
    </row>
    <row r="1779" spans="1:16" ht="12.75">
      <c r="A1779" t="s">
        <v>52</v>
      </c>
      <c s="34" t="s">
        <v>186</v>
      </c>
      <c s="34" t="s">
        <v>1238</v>
      </c>
      <c s="35" t="s">
        <v>5</v>
      </c>
      <c s="6" t="s">
        <v>1239</v>
      </c>
      <c s="36" t="s">
        <v>85</v>
      </c>
      <c s="37">
        <v>4</v>
      </c>
      <c s="36">
        <v>0</v>
      </c>
      <c s="36">
        <f>ROUND(G1779*H1779,6)</f>
      </c>
      <c r="L1779" s="38">
        <v>0</v>
      </c>
      <c s="32">
        <f>ROUND(ROUND(L1779,2)*ROUND(G1779,3),2)</f>
      </c>
      <c s="36" t="s">
        <v>350</v>
      </c>
      <c>
        <f>(M1779*21)/100</f>
      </c>
      <c t="s">
        <v>27</v>
      </c>
    </row>
    <row r="1780" spans="1:5" ht="12.75">
      <c r="A1780" s="35" t="s">
        <v>58</v>
      </c>
      <c r="E1780" s="39" t="s">
        <v>5</v>
      </c>
    </row>
    <row r="1781" spans="1:5" ht="12.75">
      <c r="A1781" s="35" t="s">
        <v>59</v>
      </c>
      <c r="E1781" s="40" t="s">
        <v>5</v>
      </c>
    </row>
    <row r="1782" spans="1:5" ht="140.25">
      <c r="A1782" t="s">
        <v>60</v>
      </c>
      <c r="E1782" s="39" t="s">
        <v>499</v>
      </c>
    </row>
    <row r="1783" spans="1:16" ht="12.75">
      <c r="A1783" t="s">
        <v>52</v>
      </c>
      <c s="34" t="s">
        <v>189</v>
      </c>
      <c s="34" t="s">
        <v>1240</v>
      </c>
      <c s="35" t="s">
        <v>5</v>
      </c>
      <c s="6" t="s">
        <v>1241</v>
      </c>
      <c s="36" t="s">
        <v>85</v>
      </c>
      <c s="37">
        <v>2</v>
      </c>
      <c s="36">
        <v>0</v>
      </c>
      <c s="36">
        <f>ROUND(G1783*H1783,6)</f>
      </c>
      <c r="L1783" s="38">
        <v>0</v>
      </c>
      <c s="32">
        <f>ROUND(ROUND(L1783,2)*ROUND(G1783,3),2)</f>
      </c>
      <c s="36" t="s">
        <v>350</v>
      </c>
      <c>
        <f>(M1783*21)/100</f>
      </c>
      <c t="s">
        <v>27</v>
      </c>
    </row>
    <row r="1784" spans="1:5" ht="12.75">
      <c r="A1784" s="35" t="s">
        <v>58</v>
      </c>
      <c r="E1784" s="39" t="s">
        <v>5</v>
      </c>
    </row>
    <row r="1785" spans="1:5" ht="12.75">
      <c r="A1785" s="35" t="s">
        <v>59</v>
      </c>
      <c r="E1785" s="40" t="s">
        <v>5</v>
      </c>
    </row>
    <row r="1786" spans="1:5" ht="165.75">
      <c r="A1786" t="s">
        <v>60</v>
      </c>
      <c r="E1786" s="39" t="s">
        <v>548</v>
      </c>
    </row>
    <row r="1787" spans="1:16" ht="12.75">
      <c r="A1787" t="s">
        <v>52</v>
      </c>
      <c s="34" t="s">
        <v>203</v>
      </c>
      <c s="34" t="s">
        <v>500</v>
      </c>
      <c s="35" t="s">
        <v>5</v>
      </c>
      <c s="6" t="s">
        <v>501</v>
      </c>
      <c s="36" t="s">
        <v>94</v>
      </c>
      <c s="37">
        <v>0.15</v>
      </c>
      <c s="36">
        <v>0</v>
      </c>
      <c s="36">
        <f>ROUND(G1787*H1787,6)</f>
      </c>
      <c r="L1787" s="38">
        <v>0</v>
      </c>
      <c s="32">
        <f>ROUND(ROUND(L1787,2)*ROUND(G1787,3),2)</f>
      </c>
      <c s="36" t="s">
        <v>350</v>
      </c>
      <c>
        <f>(M1787*21)/100</f>
      </c>
      <c t="s">
        <v>27</v>
      </c>
    </row>
    <row r="1788" spans="1:5" ht="12.75">
      <c r="A1788" s="35" t="s">
        <v>58</v>
      </c>
      <c r="E1788" s="39" t="s">
        <v>5</v>
      </c>
    </row>
    <row r="1789" spans="1:5" ht="12.75">
      <c r="A1789" s="35" t="s">
        <v>59</v>
      </c>
      <c r="E1789" s="40" t="s">
        <v>5</v>
      </c>
    </row>
    <row r="1790" spans="1:5" ht="140.25">
      <c r="A1790" t="s">
        <v>60</v>
      </c>
      <c r="E1790" s="39" t="s">
        <v>502</v>
      </c>
    </row>
    <row r="1791" spans="1:16" ht="12.75">
      <c r="A1791" t="s">
        <v>52</v>
      </c>
      <c s="34" t="s">
        <v>207</v>
      </c>
      <c s="34" t="s">
        <v>503</v>
      </c>
      <c s="35" t="s">
        <v>5</v>
      </c>
      <c s="6" t="s">
        <v>504</v>
      </c>
      <c s="36" t="s">
        <v>310</v>
      </c>
      <c s="37">
        <v>40</v>
      </c>
      <c s="36">
        <v>0</v>
      </c>
      <c s="36">
        <f>ROUND(G1791*H1791,6)</f>
      </c>
      <c r="L1791" s="38">
        <v>0</v>
      </c>
      <c s="32">
        <f>ROUND(ROUND(L1791,2)*ROUND(G1791,3),2)</f>
      </c>
      <c s="36" t="s">
        <v>350</v>
      </c>
      <c>
        <f>(M1791*21)/100</f>
      </c>
      <c t="s">
        <v>27</v>
      </c>
    </row>
    <row r="1792" spans="1:5" ht="12.75">
      <c r="A1792" s="35" t="s">
        <v>58</v>
      </c>
      <c r="E1792" s="39" t="s">
        <v>5</v>
      </c>
    </row>
    <row r="1793" spans="1:5" ht="12.75">
      <c r="A1793" s="35" t="s">
        <v>59</v>
      </c>
      <c r="E1793" s="40" t="s">
        <v>5</v>
      </c>
    </row>
    <row r="1794" spans="1:5" ht="89.25">
      <c r="A1794" t="s">
        <v>60</v>
      </c>
      <c r="E1794" s="39" t="s">
        <v>505</v>
      </c>
    </row>
    <row r="1795" spans="1:16" ht="12.75">
      <c r="A1795" t="s">
        <v>52</v>
      </c>
      <c s="34" t="s">
        <v>159</v>
      </c>
      <c s="34" t="s">
        <v>1242</v>
      </c>
      <c s="35" t="s">
        <v>5</v>
      </c>
      <c s="6" t="s">
        <v>1243</v>
      </c>
      <c s="36" t="s">
        <v>85</v>
      </c>
      <c s="37">
        <v>3</v>
      </c>
      <c s="36">
        <v>0</v>
      </c>
      <c s="36">
        <f>ROUND(G1795*H1795,6)</f>
      </c>
      <c r="L1795" s="38">
        <v>0</v>
      </c>
      <c s="32">
        <f>ROUND(ROUND(L1795,2)*ROUND(G1795,3),2)</f>
      </c>
      <c s="36" t="s">
        <v>350</v>
      </c>
      <c>
        <f>(M1795*21)/100</f>
      </c>
      <c t="s">
        <v>27</v>
      </c>
    </row>
    <row r="1796" spans="1:5" ht="12.75">
      <c r="A1796" s="35" t="s">
        <v>58</v>
      </c>
      <c r="E1796" s="39" t="s">
        <v>5</v>
      </c>
    </row>
    <row r="1797" spans="1:5" ht="12.75">
      <c r="A1797" s="35" t="s">
        <v>59</v>
      </c>
      <c r="E1797" s="40" t="s">
        <v>5</v>
      </c>
    </row>
    <row r="1798" spans="1:5" ht="140.25">
      <c r="A1798" t="s">
        <v>60</v>
      </c>
      <c r="E1798" s="39" t="s">
        <v>614</v>
      </c>
    </row>
    <row r="1799" spans="1:16" ht="12.75">
      <c r="A1799" t="s">
        <v>52</v>
      </c>
      <c s="34" t="s">
        <v>210</v>
      </c>
      <c s="34" t="s">
        <v>1244</v>
      </c>
      <c s="35" t="s">
        <v>5</v>
      </c>
      <c s="6" t="s">
        <v>1245</v>
      </c>
      <c s="36" t="s">
        <v>85</v>
      </c>
      <c s="37">
        <v>3</v>
      </c>
      <c s="36">
        <v>0</v>
      </c>
      <c s="36">
        <f>ROUND(G1799*H1799,6)</f>
      </c>
      <c r="L1799" s="38">
        <v>0</v>
      </c>
      <c s="32">
        <f>ROUND(ROUND(L1799,2)*ROUND(G1799,3),2)</f>
      </c>
      <c s="36" t="s">
        <v>350</v>
      </c>
      <c>
        <f>(M1799*21)/100</f>
      </c>
      <c t="s">
        <v>27</v>
      </c>
    </row>
    <row r="1800" spans="1:5" ht="12.75">
      <c r="A1800" s="35" t="s">
        <v>58</v>
      </c>
      <c r="E1800" s="39" t="s">
        <v>5</v>
      </c>
    </row>
    <row r="1801" spans="1:5" ht="12.75">
      <c r="A1801" s="35" t="s">
        <v>59</v>
      </c>
      <c r="E1801" s="40" t="s">
        <v>5</v>
      </c>
    </row>
    <row r="1802" spans="1:5" ht="114.75">
      <c r="A1802" t="s">
        <v>60</v>
      </c>
      <c r="E1802" s="39" t="s">
        <v>623</v>
      </c>
    </row>
    <row r="1803" spans="1:16" ht="12.75">
      <c r="A1803" t="s">
        <v>52</v>
      </c>
      <c s="34" t="s">
        <v>215</v>
      </c>
      <c s="34" t="s">
        <v>1246</v>
      </c>
      <c s="35" t="s">
        <v>5</v>
      </c>
      <c s="6" t="s">
        <v>1247</v>
      </c>
      <c s="36" t="s">
        <v>85</v>
      </c>
      <c s="37">
        <v>2</v>
      </c>
      <c s="36">
        <v>0</v>
      </c>
      <c s="36">
        <f>ROUND(G1803*H1803,6)</f>
      </c>
      <c r="L1803" s="38">
        <v>0</v>
      </c>
      <c s="32">
        <f>ROUND(ROUND(L1803,2)*ROUND(G1803,3),2)</f>
      </c>
      <c s="36" t="s">
        <v>350</v>
      </c>
      <c>
        <f>(M1803*21)/100</f>
      </c>
      <c t="s">
        <v>27</v>
      </c>
    </row>
    <row r="1804" spans="1:5" ht="12.75">
      <c r="A1804" s="35" t="s">
        <v>58</v>
      </c>
      <c r="E1804" s="39" t="s">
        <v>5</v>
      </c>
    </row>
    <row r="1805" spans="1:5" ht="12.75">
      <c r="A1805" s="35" t="s">
        <v>59</v>
      </c>
      <c r="E1805" s="40" t="s">
        <v>5</v>
      </c>
    </row>
    <row r="1806" spans="1:5" ht="114.75">
      <c r="A1806" t="s">
        <v>60</v>
      </c>
      <c r="E1806" s="39" t="s">
        <v>611</v>
      </c>
    </row>
    <row r="1807" spans="1:16" ht="12.75">
      <c r="A1807" t="s">
        <v>52</v>
      </c>
      <c s="34" t="s">
        <v>219</v>
      </c>
      <c s="34" t="s">
        <v>1248</v>
      </c>
      <c s="35" t="s">
        <v>5</v>
      </c>
      <c s="6" t="s">
        <v>1249</v>
      </c>
      <c s="36" t="s">
        <v>85</v>
      </c>
      <c s="37">
        <v>2</v>
      </c>
      <c s="36">
        <v>0</v>
      </c>
      <c s="36">
        <f>ROUND(G1807*H1807,6)</f>
      </c>
      <c r="L1807" s="38">
        <v>0</v>
      </c>
      <c s="32">
        <f>ROUND(ROUND(L1807,2)*ROUND(G1807,3),2)</f>
      </c>
      <c s="36" t="s">
        <v>350</v>
      </c>
      <c>
        <f>(M1807*21)/100</f>
      </c>
      <c t="s">
        <v>27</v>
      </c>
    </row>
    <row r="1808" spans="1:5" ht="12.75">
      <c r="A1808" s="35" t="s">
        <v>58</v>
      </c>
      <c r="E1808" s="39" t="s">
        <v>5</v>
      </c>
    </row>
    <row r="1809" spans="1:5" ht="12.75">
      <c r="A1809" s="35" t="s">
        <v>59</v>
      </c>
      <c r="E1809" s="40" t="s">
        <v>5</v>
      </c>
    </row>
    <row r="1810" spans="1:5" ht="114.75">
      <c r="A1810" t="s">
        <v>60</v>
      </c>
      <c r="E1810" s="39" t="s">
        <v>1250</v>
      </c>
    </row>
    <row r="1811" spans="1:16" ht="12.75">
      <c r="A1811" t="s">
        <v>52</v>
      </c>
      <c s="34" t="s">
        <v>224</v>
      </c>
      <c s="34" t="s">
        <v>1251</v>
      </c>
      <c s="35" t="s">
        <v>5</v>
      </c>
      <c s="6" t="s">
        <v>1252</v>
      </c>
      <c s="36" t="s">
        <v>85</v>
      </c>
      <c s="37">
        <v>2</v>
      </c>
      <c s="36">
        <v>0</v>
      </c>
      <c s="36">
        <f>ROUND(G1811*H1811,6)</f>
      </c>
      <c r="L1811" s="38">
        <v>0</v>
      </c>
      <c s="32">
        <f>ROUND(ROUND(L1811,2)*ROUND(G1811,3),2)</f>
      </c>
      <c s="36" t="s">
        <v>350</v>
      </c>
      <c>
        <f>(M1811*21)/100</f>
      </c>
      <c t="s">
        <v>27</v>
      </c>
    </row>
    <row r="1812" spans="1:5" ht="12.75">
      <c r="A1812" s="35" t="s">
        <v>58</v>
      </c>
      <c r="E1812" s="39" t="s">
        <v>5</v>
      </c>
    </row>
    <row r="1813" spans="1:5" ht="12.75">
      <c r="A1813" s="35" t="s">
        <v>59</v>
      </c>
      <c r="E1813" s="40" t="s">
        <v>5</v>
      </c>
    </row>
    <row r="1814" spans="1:5" ht="114.75">
      <c r="A1814" t="s">
        <v>60</v>
      </c>
      <c r="E1814" s="39" t="s">
        <v>623</v>
      </c>
    </row>
    <row r="1815" spans="1:16" ht="12.75">
      <c r="A1815" t="s">
        <v>52</v>
      </c>
      <c s="34" t="s">
        <v>228</v>
      </c>
      <c s="34" t="s">
        <v>1253</v>
      </c>
      <c s="35" t="s">
        <v>5</v>
      </c>
      <c s="6" t="s">
        <v>1254</v>
      </c>
      <c s="36" t="s">
        <v>85</v>
      </c>
      <c s="37">
        <v>2</v>
      </c>
      <c s="36">
        <v>0</v>
      </c>
      <c s="36">
        <f>ROUND(G1815*H1815,6)</f>
      </c>
      <c r="L1815" s="38">
        <v>0</v>
      </c>
      <c s="32">
        <f>ROUND(ROUND(L1815,2)*ROUND(G1815,3),2)</f>
      </c>
      <c s="36" t="s">
        <v>350</v>
      </c>
      <c>
        <f>(M1815*21)/100</f>
      </c>
      <c t="s">
        <v>27</v>
      </c>
    </row>
    <row r="1816" spans="1:5" ht="12.75">
      <c r="A1816" s="35" t="s">
        <v>58</v>
      </c>
      <c r="E1816" s="39" t="s">
        <v>5</v>
      </c>
    </row>
    <row r="1817" spans="1:5" ht="12.75">
      <c r="A1817" s="35" t="s">
        <v>59</v>
      </c>
      <c r="E1817" s="40" t="s">
        <v>5</v>
      </c>
    </row>
    <row r="1818" spans="1:5" ht="127.5">
      <c r="A1818" t="s">
        <v>60</v>
      </c>
      <c r="E1818" s="39" t="s">
        <v>759</v>
      </c>
    </row>
    <row r="1819" spans="1:16" ht="12.75">
      <c r="A1819" t="s">
        <v>52</v>
      </c>
      <c s="34" t="s">
        <v>232</v>
      </c>
      <c s="34" t="s">
        <v>1255</v>
      </c>
      <c s="35" t="s">
        <v>5</v>
      </c>
      <c s="6" t="s">
        <v>1256</v>
      </c>
      <c s="36" t="s">
        <v>85</v>
      </c>
      <c s="37">
        <v>1</v>
      </c>
      <c s="36">
        <v>0</v>
      </c>
      <c s="36">
        <f>ROUND(G1819*H1819,6)</f>
      </c>
      <c r="L1819" s="38">
        <v>0</v>
      </c>
      <c s="32">
        <f>ROUND(ROUND(L1819,2)*ROUND(G1819,3),2)</f>
      </c>
      <c s="36" t="s">
        <v>350</v>
      </c>
      <c>
        <f>(M1819*21)/100</f>
      </c>
      <c t="s">
        <v>27</v>
      </c>
    </row>
    <row r="1820" spans="1:5" ht="12.75">
      <c r="A1820" s="35" t="s">
        <v>58</v>
      </c>
      <c r="E1820" s="39" t="s">
        <v>5</v>
      </c>
    </row>
    <row r="1821" spans="1:5" ht="12.75">
      <c r="A1821" s="35" t="s">
        <v>59</v>
      </c>
      <c r="E1821" s="40" t="s">
        <v>5</v>
      </c>
    </row>
    <row r="1822" spans="1:5" ht="191.25">
      <c r="A1822" t="s">
        <v>60</v>
      </c>
      <c r="E1822" s="39" t="s">
        <v>618</v>
      </c>
    </row>
    <row r="1823" spans="1:16" ht="12.75">
      <c r="A1823" t="s">
        <v>52</v>
      </c>
      <c s="34" t="s">
        <v>236</v>
      </c>
      <c s="34" t="s">
        <v>1257</v>
      </c>
      <c s="35" t="s">
        <v>5</v>
      </c>
      <c s="6" t="s">
        <v>1258</v>
      </c>
      <c s="36" t="s">
        <v>85</v>
      </c>
      <c s="37">
        <v>1</v>
      </c>
      <c s="36">
        <v>0</v>
      </c>
      <c s="36">
        <f>ROUND(G1823*H1823,6)</f>
      </c>
      <c r="L1823" s="38">
        <v>0</v>
      </c>
      <c s="32">
        <f>ROUND(ROUND(L1823,2)*ROUND(G1823,3),2)</f>
      </c>
      <c s="36" t="s">
        <v>350</v>
      </c>
      <c>
        <f>(M1823*21)/100</f>
      </c>
      <c t="s">
        <v>27</v>
      </c>
    </row>
    <row r="1824" spans="1:5" ht="12.75">
      <c r="A1824" s="35" t="s">
        <v>58</v>
      </c>
      <c r="E1824" s="39" t="s">
        <v>5</v>
      </c>
    </row>
    <row r="1825" spans="1:5" ht="12.75">
      <c r="A1825" s="35" t="s">
        <v>59</v>
      </c>
      <c r="E1825" s="40" t="s">
        <v>5</v>
      </c>
    </row>
    <row r="1826" spans="1:5" ht="102">
      <c r="A1826" t="s">
        <v>60</v>
      </c>
      <c r="E1826" s="39" t="s">
        <v>1259</v>
      </c>
    </row>
    <row r="1827" spans="1:16" ht="12.75">
      <c r="A1827" t="s">
        <v>52</v>
      </c>
      <c s="34" t="s">
        <v>240</v>
      </c>
      <c s="34" t="s">
        <v>1260</v>
      </c>
      <c s="35" t="s">
        <v>5</v>
      </c>
      <c s="6" t="s">
        <v>1261</v>
      </c>
      <c s="36" t="s">
        <v>85</v>
      </c>
      <c s="37">
        <v>1</v>
      </c>
      <c s="36">
        <v>0</v>
      </c>
      <c s="36">
        <f>ROUND(G1827*H1827,6)</f>
      </c>
      <c r="L1827" s="38">
        <v>0</v>
      </c>
      <c s="32">
        <f>ROUND(ROUND(L1827,2)*ROUND(G1827,3),2)</f>
      </c>
      <c s="36" t="s">
        <v>350</v>
      </c>
      <c>
        <f>(M1827*21)/100</f>
      </c>
      <c t="s">
        <v>27</v>
      </c>
    </row>
    <row r="1828" spans="1:5" ht="12.75">
      <c r="A1828" s="35" t="s">
        <v>58</v>
      </c>
      <c r="E1828" s="39" t="s">
        <v>5</v>
      </c>
    </row>
    <row r="1829" spans="1:5" ht="12.75">
      <c r="A1829" s="35" t="s">
        <v>59</v>
      </c>
      <c r="E1829" s="40" t="s">
        <v>5</v>
      </c>
    </row>
    <row r="1830" spans="1:5" ht="63.75">
      <c r="A1830" t="s">
        <v>60</v>
      </c>
      <c r="E1830" s="39" t="s">
        <v>1262</v>
      </c>
    </row>
    <row r="1831" spans="1:13" ht="12.75">
      <c r="A1831" t="s">
        <v>49</v>
      </c>
      <c r="C1831" s="31" t="s">
        <v>367</v>
      </c>
      <c r="E1831" s="33" t="s">
        <v>584</v>
      </c>
      <c r="J1831" s="32">
        <f>0</f>
      </c>
      <c s="32">
        <f>0</f>
      </c>
      <c s="32">
        <f>0+L1832+L1836+L1840</f>
      </c>
      <c s="32">
        <f>0+M1832+M1836+M1840</f>
      </c>
    </row>
    <row r="1832" spans="1:16" ht="25.5">
      <c r="A1832" t="s">
        <v>52</v>
      </c>
      <c s="34" t="s">
        <v>193</v>
      </c>
      <c s="34" t="s">
        <v>515</v>
      </c>
      <c s="35" t="s">
        <v>371</v>
      </c>
      <c s="6" t="s">
        <v>516</v>
      </c>
      <c s="36" t="s">
        <v>373</v>
      </c>
      <c s="37">
        <v>0.02</v>
      </c>
      <c s="36">
        <v>0</v>
      </c>
      <c s="36">
        <f>ROUND(G1832*H1832,6)</f>
      </c>
      <c r="L1832" s="38">
        <v>0</v>
      </c>
      <c s="32">
        <f>ROUND(ROUND(L1832,2)*ROUND(G1832,3),2)</f>
      </c>
      <c s="36" t="s">
        <v>350</v>
      </c>
      <c>
        <f>(M1832*21)/100</f>
      </c>
      <c t="s">
        <v>27</v>
      </c>
    </row>
    <row r="1833" spans="1:5" ht="12.75">
      <c r="A1833" s="35" t="s">
        <v>58</v>
      </c>
      <c r="E1833" s="39" t="s">
        <v>374</v>
      </c>
    </row>
    <row r="1834" spans="1:5" ht="12.75">
      <c r="A1834" s="35" t="s">
        <v>59</v>
      </c>
      <c r="E1834" s="40" t="s">
        <v>5</v>
      </c>
    </row>
    <row r="1835" spans="1:5" ht="165.75">
      <c r="A1835" t="s">
        <v>60</v>
      </c>
      <c r="E1835" s="39" t="s">
        <v>517</v>
      </c>
    </row>
    <row r="1836" spans="1:16" ht="38.25">
      <c r="A1836" t="s">
        <v>52</v>
      </c>
      <c s="34" t="s">
        <v>196</v>
      </c>
      <c s="34" t="s">
        <v>518</v>
      </c>
      <c s="35" t="s">
        <v>371</v>
      </c>
      <c s="6" t="s">
        <v>519</v>
      </c>
      <c s="36" t="s">
        <v>373</v>
      </c>
      <c s="37">
        <v>0.05</v>
      </c>
      <c s="36">
        <v>0</v>
      </c>
      <c s="36">
        <f>ROUND(G1836*H1836,6)</f>
      </c>
      <c r="L1836" s="38">
        <v>0</v>
      </c>
      <c s="32">
        <f>ROUND(ROUND(L1836,2)*ROUND(G1836,3),2)</f>
      </c>
      <c s="36" t="s">
        <v>350</v>
      </c>
      <c>
        <f>(M1836*21)/100</f>
      </c>
      <c t="s">
        <v>27</v>
      </c>
    </row>
    <row r="1837" spans="1:5" ht="25.5">
      <c r="A1837" s="35" t="s">
        <v>58</v>
      </c>
      <c r="E1837" s="39" t="s">
        <v>520</v>
      </c>
    </row>
    <row r="1838" spans="1:5" ht="12.75">
      <c r="A1838" s="35" t="s">
        <v>59</v>
      </c>
      <c r="E1838" s="40" t="s">
        <v>5</v>
      </c>
    </row>
    <row r="1839" spans="1:5" ht="165.75">
      <c r="A1839" t="s">
        <v>60</v>
      </c>
      <c r="E1839" s="39" t="s">
        <v>517</v>
      </c>
    </row>
    <row r="1840" spans="1:16" ht="25.5">
      <c r="A1840" t="s">
        <v>52</v>
      </c>
      <c s="34" t="s">
        <v>200</v>
      </c>
      <c s="34" t="s">
        <v>386</v>
      </c>
      <c s="35" t="s">
        <v>371</v>
      </c>
      <c s="6" t="s">
        <v>387</v>
      </c>
      <c s="36" t="s">
        <v>373</v>
      </c>
      <c s="37">
        <v>0.02</v>
      </c>
      <c s="36">
        <v>0</v>
      </c>
      <c s="36">
        <f>ROUND(G1840*H1840,6)</f>
      </c>
      <c r="L1840" s="38">
        <v>0</v>
      </c>
      <c s="32">
        <f>ROUND(ROUND(L1840,2)*ROUND(G1840,3),2)</f>
      </c>
      <c s="36" t="s">
        <v>350</v>
      </c>
      <c>
        <f>(M1840*21)/100</f>
      </c>
      <c t="s">
        <v>27</v>
      </c>
    </row>
    <row r="1841" spans="1:5" ht="12.75">
      <c r="A1841" s="35" t="s">
        <v>58</v>
      </c>
      <c r="E1841" s="39" t="s">
        <v>374</v>
      </c>
    </row>
    <row r="1842" spans="1:5" ht="12.75">
      <c r="A1842" s="35" t="s">
        <v>59</v>
      </c>
      <c r="E1842" s="40" t="s">
        <v>5</v>
      </c>
    </row>
    <row r="1843" spans="1:5" ht="165.75">
      <c r="A1843" t="s">
        <v>60</v>
      </c>
      <c r="E1843"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1265</v>
      </c>
      <c r="E8" s="30" t="s">
        <v>1264</v>
      </c>
      <c r="J8" s="29">
        <f>0+J9</f>
      </c>
      <c s="29">
        <f>0+K9</f>
      </c>
      <c s="29">
        <f>0+L9</f>
      </c>
      <c s="29">
        <f>0+M9</f>
      </c>
    </row>
    <row r="9" spans="1:13" ht="12.75">
      <c r="A9" t="s">
        <v>46</v>
      </c>
      <c r="C9" s="31" t="s">
        <v>1266</v>
      </c>
      <c r="E9" s="33" t="s">
        <v>1267</v>
      </c>
      <c r="J9" s="32">
        <f>0+J10+J27+J48+J105+J114+J127+J172+J177+J186</f>
      </c>
      <c s="32">
        <f>0+K10+K27+K48+K105+K114+K127+K172+K177+K186</f>
      </c>
      <c s="32">
        <f>0+L10+L27+L48+L105+L114+L127+L172+L177+L186</f>
      </c>
      <c s="32">
        <f>0+M10+M27+M48+M105+M114+M127+M172+M177+M186</f>
      </c>
    </row>
    <row r="10" spans="1:13" ht="12.75">
      <c r="A10" t="s">
        <v>49</v>
      </c>
      <c r="C10" s="31" t="s">
        <v>108</v>
      </c>
      <c r="E10" s="33" t="s">
        <v>1268</v>
      </c>
      <c r="J10" s="32">
        <f>0</f>
      </c>
      <c s="32">
        <f>0</f>
      </c>
      <c s="32">
        <f>0+L11+L15+L19+L23</f>
      </c>
      <c s="32">
        <f>0+M11+M15+M19+M23</f>
      </c>
    </row>
    <row r="11" spans="1:16" ht="25.5">
      <c r="A11" t="s">
        <v>52</v>
      </c>
      <c s="34" t="s">
        <v>53</v>
      </c>
      <c s="34" t="s">
        <v>111</v>
      </c>
      <c s="35" t="s">
        <v>5</v>
      </c>
      <c s="6" t="s">
        <v>112</v>
      </c>
      <c s="36" t="s">
        <v>85</v>
      </c>
      <c s="37">
        <v>10</v>
      </c>
      <c s="36">
        <v>0</v>
      </c>
      <c s="36">
        <f>ROUND(G11*H11,6)</f>
      </c>
      <c r="L11" s="38">
        <v>0</v>
      </c>
      <c s="32">
        <f>ROUND(ROUND(L11,2)*ROUND(G11,3),2)</f>
      </c>
      <c s="36" t="s">
        <v>350</v>
      </c>
      <c>
        <f>(M11*21)/100</f>
      </c>
      <c t="s">
        <v>27</v>
      </c>
    </row>
    <row r="12" spans="1:5" ht="12.75">
      <c r="A12" s="35" t="s">
        <v>58</v>
      </c>
      <c r="E12" s="39" t="s">
        <v>5</v>
      </c>
    </row>
    <row r="13" spans="1:5" ht="12.75">
      <c r="A13" s="35" t="s">
        <v>59</v>
      </c>
      <c r="E13" s="40" t="s">
        <v>1269</v>
      </c>
    </row>
    <row r="14" spans="1:5" ht="25.5">
      <c r="A14" t="s">
        <v>60</v>
      </c>
      <c r="E14" s="39" t="s">
        <v>1270</v>
      </c>
    </row>
    <row r="15" spans="1:16" ht="25.5">
      <c r="A15" t="s">
        <v>52</v>
      </c>
      <c s="34" t="s">
        <v>27</v>
      </c>
      <c s="34" t="s">
        <v>1271</v>
      </c>
      <c s="35" t="s">
        <v>5</v>
      </c>
      <c s="6" t="s">
        <v>1272</v>
      </c>
      <c s="36" t="s">
        <v>80</v>
      </c>
      <c s="37">
        <v>45</v>
      </c>
      <c s="36">
        <v>0</v>
      </c>
      <c s="36">
        <f>ROUND(G15*H15,6)</f>
      </c>
      <c r="L15" s="38">
        <v>0</v>
      </c>
      <c s="32">
        <f>ROUND(ROUND(L15,2)*ROUND(G15,3),2)</f>
      </c>
      <c s="36" t="s">
        <v>350</v>
      </c>
      <c>
        <f>(M15*21)/100</f>
      </c>
      <c t="s">
        <v>27</v>
      </c>
    </row>
    <row r="16" spans="1:5" ht="12.75">
      <c r="A16" s="35" t="s">
        <v>58</v>
      </c>
      <c r="E16" s="39" t="s">
        <v>5</v>
      </c>
    </row>
    <row r="17" spans="1:5" ht="12.75">
      <c r="A17" s="35" t="s">
        <v>59</v>
      </c>
      <c r="E17" s="40" t="s">
        <v>1269</v>
      </c>
    </row>
    <row r="18" spans="1:5" ht="38.25">
      <c r="A18" t="s">
        <v>60</v>
      </c>
      <c r="E18" s="39" t="s">
        <v>1273</v>
      </c>
    </row>
    <row r="19" spans="1:16" ht="25.5">
      <c r="A19" t="s">
        <v>52</v>
      </c>
      <c s="34" t="s">
        <v>26</v>
      </c>
      <c s="34" t="s">
        <v>1274</v>
      </c>
      <c s="35" t="s">
        <v>5</v>
      </c>
      <c s="6" t="s">
        <v>1275</v>
      </c>
      <c s="36" t="s">
        <v>85</v>
      </c>
      <c s="37">
        <v>28</v>
      </c>
      <c s="36">
        <v>0</v>
      </c>
      <c s="36">
        <f>ROUND(G19*H19,6)</f>
      </c>
      <c r="L19" s="38">
        <v>0</v>
      </c>
      <c s="32">
        <f>ROUND(ROUND(L19,2)*ROUND(G19,3),2)</f>
      </c>
      <c s="36" t="s">
        <v>350</v>
      </c>
      <c>
        <f>(M19*21)/100</f>
      </c>
      <c t="s">
        <v>27</v>
      </c>
    </row>
    <row r="20" spans="1:5" ht="12.75">
      <c r="A20" s="35" t="s">
        <v>58</v>
      </c>
      <c r="E20" s="39" t="s">
        <v>5</v>
      </c>
    </row>
    <row r="21" spans="1:5" ht="12.75">
      <c r="A21" s="35" t="s">
        <v>59</v>
      </c>
      <c r="E21" s="40" t="s">
        <v>1269</v>
      </c>
    </row>
    <row r="22" spans="1:5" ht="38.25">
      <c r="A22" t="s">
        <v>60</v>
      </c>
      <c r="E22" s="39" t="s">
        <v>142</v>
      </c>
    </row>
    <row r="23" spans="1:16" ht="25.5">
      <c r="A23" t="s">
        <v>52</v>
      </c>
      <c s="34" t="s">
        <v>70</v>
      </c>
      <c s="34" t="s">
        <v>1276</v>
      </c>
      <c s="35" t="s">
        <v>5</v>
      </c>
      <c s="6" t="s">
        <v>1277</v>
      </c>
      <c s="36" t="s">
        <v>85</v>
      </c>
      <c s="37">
        <v>28</v>
      </c>
      <c s="36">
        <v>0</v>
      </c>
      <c s="36">
        <f>ROUND(G23*H23,6)</f>
      </c>
      <c r="L23" s="38">
        <v>0</v>
      </c>
      <c s="32">
        <f>ROUND(ROUND(L23,2)*ROUND(G23,3),2)</f>
      </c>
      <c s="36" t="s">
        <v>350</v>
      </c>
      <c>
        <f>(M23*21)/100</f>
      </c>
      <c t="s">
        <v>27</v>
      </c>
    </row>
    <row r="24" spans="1:5" ht="12.75">
      <c r="A24" s="35" t="s">
        <v>58</v>
      </c>
      <c r="E24" s="39" t="s">
        <v>5</v>
      </c>
    </row>
    <row r="25" spans="1:5" ht="12.75">
      <c r="A25" s="35" t="s">
        <v>59</v>
      </c>
      <c r="E25" s="40" t="s">
        <v>1269</v>
      </c>
    </row>
    <row r="26" spans="1:5" ht="38.25">
      <c r="A26" t="s">
        <v>60</v>
      </c>
      <c r="E26" s="39" t="s">
        <v>431</v>
      </c>
    </row>
    <row r="27" spans="1:13" ht="12.75">
      <c r="A27" t="s">
        <v>49</v>
      </c>
      <c r="C27" s="31" t="s">
        <v>1278</v>
      </c>
      <c r="E27" s="33" t="s">
        <v>1279</v>
      </c>
      <c r="J27" s="32">
        <f>0</f>
      </c>
      <c s="32">
        <f>0</f>
      </c>
      <c s="32">
        <f>0+L28+L32+L36+L40+L44</f>
      </c>
      <c s="32">
        <f>0+M28+M32+M36+M40+M44</f>
      </c>
    </row>
    <row r="28" spans="1:16" ht="12.75">
      <c r="A28" t="s">
        <v>52</v>
      </c>
      <c s="34" t="s">
        <v>110</v>
      </c>
      <c s="34" t="s">
        <v>1280</v>
      </c>
      <c s="35" t="s">
        <v>5</v>
      </c>
      <c s="6" t="s">
        <v>1281</v>
      </c>
      <c s="36" t="s">
        <v>80</v>
      </c>
      <c s="37">
        <v>32</v>
      </c>
      <c s="36">
        <v>0</v>
      </c>
      <c s="36">
        <f>ROUND(G28*H28,6)</f>
      </c>
      <c r="L28" s="38">
        <v>0</v>
      </c>
      <c s="32">
        <f>ROUND(ROUND(L28,2)*ROUND(G28,3),2)</f>
      </c>
      <c s="36" t="s">
        <v>350</v>
      </c>
      <c>
        <f>(M28*21)/100</f>
      </c>
      <c t="s">
        <v>27</v>
      </c>
    </row>
    <row r="29" spans="1:5" ht="12.75">
      <c r="A29" s="35" t="s">
        <v>58</v>
      </c>
      <c r="E29" s="39" t="s">
        <v>5</v>
      </c>
    </row>
    <row r="30" spans="1:5" ht="12.75">
      <c r="A30" s="35" t="s">
        <v>59</v>
      </c>
      <c r="E30" s="40" t="s">
        <v>1269</v>
      </c>
    </row>
    <row r="31" spans="1:5" ht="38.25">
      <c r="A31" t="s">
        <v>60</v>
      </c>
      <c r="E31" s="39" t="s">
        <v>1282</v>
      </c>
    </row>
    <row r="32" spans="1:16" ht="12.75">
      <c r="A32" t="s">
        <v>52</v>
      </c>
      <c s="34" t="s">
        <v>115</v>
      </c>
      <c s="34" t="s">
        <v>1283</v>
      </c>
      <c s="35" t="s">
        <v>5</v>
      </c>
      <c s="6" t="s">
        <v>1284</v>
      </c>
      <c s="36" t="s">
        <v>85</v>
      </c>
      <c s="37">
        <v>1</v>
      </c>
      <c s="36">
        <v>0</v>
      </c>
      <c s="36">
        <f>ROUND(G32*H32,6)</f>
      </c>
      <c r="L32" s="38">
        <v>0</v>
      </c>
      <c s="32">
        <f>ROUND(ROUND(L32,2)*ROUND(G32,3),2)</f>
      </c>
      <c s="36" t="s">
        <v>350</v>
      </c>
      <c>
        <f>(M32*21)/100</f>
      </c>
      <c t="s">
        <v>27</v>
      </c>
    </row>
    <row r="33" spans="1:5" ht="12.75">
      <c r="A33" s="35" t="s">
        <v>58</v>
      </c>
      <c r="E33" s="39" t="s">
        <v>5</v>
      </c>
    </row>
    <row r="34" spans="1:5" ht="12.75">
      <c r="A34" s="35" t="s">
        <v>59</v>
      </c>
      <c r="E34" s="40" t="s">
        <v>1269</v>
      </c>
    </row>
    <row r="35" spans="1:5" ht="38.25">
      <c r="A35" t="s">
        <v>60</v>
      </c>
      <c r="E35" s="39" t="s">
        <v>1285</v>
      </c>
    </row>
    <row r="36" spans="1:16" ht="12.75">
      <c r="A36" t="s">
        <v>52</v>
      </c>
      <c s="34" t="s">
        <v>75</v>
      </c>
      <c s="34" t="s">
        <v>1286</v>
      </c>
      <c s="35" t="s">
        <v>5</v>
      </c>
      <c s="6" t="s">
        <v>1287</v>
      </c>
      <c s="36" t="s">
        <v>85</v>
      </c>
      <c s="37">
        <v>10</v>
      </c>
      <c s="36">
        <v>0</v>
      </c>
      <c s="36">
        <f>ROUND(G36*H36,6)</f>
      </c>
      <c r="L36" s="38">
        <v>0</v>
      </c>
      <c s="32">
        <f>ROUND(ROUND(L36,2)*ROUND(G36,3),2)</f>
      </c>
      <c s="36" t="s">
        <v>350</v>
      </c>
      <c>
        <f>(M36*21)/100</f>
      </c>
      <c t="s">
        <v>27</v>
      </c>
    </row>
    <row r="37" spans="1:5" ht="12.75">
      <c r="A37" s="35" t="s">
        <v>58</v>
      </c>
      <c r="E37" s="39" t="s">
        <v>5</v>
      </c>
    </row>
    <row r="38" spans="1:5" ht="12.75">
      <c r="A38" s="35" t="s">
        <v>59</v>
      </c>
      <c r="E38" s="40" t="s">
        <v>1269</v>
      </c>
    </row>
    <row r="39" spans="1:5" ht="38.25">
      <c r="A39" t="s">
        <v>60</v>
      </c>
      <c r="E39" s="39" t="s">
        <v>1288</v>
      </c>
    </row>
    <row r="40" spans="1:16" ht="12.75">
      <c r="A40" t="s">
        <v>52</v>
      </c>
      <c s="34" t="s">
        <v>122</v>
      </c>
      <c s="34" t="s">
        <v>1289</v>
      </c>
      <c s="35" t="s">
        <v>5</v>
      </c>
      <c s="6" t="s">
        <v>1290</v>
      </c>
      <c s="36" t="s">
        <v>85</v>
      </c>
      <c s="37">
        <v>12</v>
      </c>
      <c s="36">
        <v>0</v>
      </c>
      <c s="36">
        <f>ROUND(G40*H40,6)</f>
      </c>
      <c r="L40" s="38">
        <v>0</v>
      </c>
      <c s="32">
        <f>ROUND(ROUND(L40,2)*ROUND(G40,3),2)</f>
      </c>
      <c s="36" t="s">
        <v>350</v>
      </c>
      <c>
        <f>(M40*21)/100</f>
      </c>
      <c t="s">
        <v>27</v>
      </c>
    </row>
    <row r="41" spans="1:5" ht="12.75">
      <c r="A41" s="35" t="s">
        <v>58</v>
      </c>
      <c r="E41" s="39" t="s">
        <v>5</v>
      </c>
    </row>
    <row r="42" spans="1:5" ht="12.75">
      <c r="A42" s="35" t="s">
        <v>59</v>
      </c>
      <c r="E42" s="40" t="s">
        <v>1269</v>
      </c>
    </row>
    <row r="43" spans="1:5" ht="38.25">
      <c r="A43" t="s">
        <v>60</v>
      </c>
      <c r="E43" s="39" t="s">
        <v>1291</v>
      </c>
    </row>
    <row r="44" spans="1:16" ht="12.75">
      <c r="A44" t="s">
        <v>52</v>
      </c>
      <c s="34" t="s">
        <v>126</v>
      </c>
      <c s="34" t="s">
        <v>88</v>
      </c>
      <c s="35" t="s">
        <v>5</v>
      </c>
      <c s="6" t="s">
        <v>89</v>
      </c>
      <c s="36" t="s">
        <v>85</v>
      </c>
      <c s="37">
        <v>5</v>
      </c>
      <c s="36">
        <v>0</v>
      </c>
      <c s="36">
        <f>ROUND(G44*H44,6)</f>
      </c>
      <c r="L44" s="38">
        <v>0</v>
      </c>
      <c s="32">
        <f>ROUND(ROUND(L44,2)*ROUND(G44,3),2)</f>
      </c>
      <c s="36" t="s">
        <v>350</v>
      </c>
      <c>
        <f>(M44*21)/100</f>
      </c>
      <c t="s">
        <v>27</v>
      </c>
    </row>
    <row r="45" spans="1:5" ht="12.75">
      <c r="A45" s="35" t="s">
        <v>58</v>
      </c>
      <c r="E45" s="39" t="s">
        <v>5</v>
      </c>
    </row>
    <row r="46" spans="1:5" ht="12.75">
      <c r="A46" s="35" t="s">
        <v>59</v>
      </c>
      <c r="E46" s="40" t="s">
        <v>1269</v>
      </c>
    </row>
    <row r="47" spans="1:5" ht="51">
      <c r="A47" t="s">
        <v>60</v>
      </c>
      <c r="E47" s="39" t="s">
        <v>1292</v>
      </c>
    </row>
    <row r="48" spans="1:13" ht="12.75">
      <c r="A48" t="s">
        <v>49</v>
      </c>
      <c r="C48" s="31" t="s">
        <v>1293</v>
      </c>
      <c r="E48" s="33" t="s">
        <v>1294</v>
      </c>
      <c r="J48" s="32">
        <f>0</f>
      </c>
      <c s="32">
        <f>0</f>
      </c>
      <c s="32">
        <f>0+L49+L53+L57+L61+L65+L69+L73+L77+L81+L85+L89+L93+L97+L101</f>
      </c>
      <c s="32">
        <f>0+M49+M53+M57+M61+M65+M69+M73+M77+M81+M85+M89+M93+M97+M101</f>
      </c>
    </row>
    <row r="49" spans="1:16" ht="12.75">
      <c r="A49" t="s">
        <v>52</v>
      </c>
      <c s="34" t="s">
        <v>130</v>
      </c>
      <c s="34" t="s">
        <v>97</v>
      </c>
      <c s="35" t="s">
        <v>5</v>
      </c>
      <c s="6" t="s">
        <v>98</v>
      </c>
      <c s="36" t="s">
        <v>80</v>
      </c>
      <c s="37">
        <v>36</v>
      </c>
      <c s="36">
        <v>0</v>
      </c>
      <c s="36">
        <f>ROUND(G49*H49,6)</f>
      </c>
      <c r="L49" s="38">
        <v>0</v>
      </c>
      <c s="32">
        <f>ROUND(ROUND(L49,2)*ROUND(G49,3),2)</f>
      </c>
      <c s="36" t="s">
        <v>350</v>
      </c>
      <c>
        <f>(M49*21)/100</f>
      </c>
      <c t="s">
        <v>27</v>
      </c>
    </row>
    <row r="50" spans="1:5" ht="12.75">
      <c r="A50" s="35" t="s">
        <v>58</v>
      </c>
      <c r="E50" s="39" t="s">
        <v>5</v>
      </c>
    </row>
    <row r="51" spans="1:5" ht="12.75">
      <c r="A51" s="35" t="s">
        <v>59</v>
      </c>
      <c r="E51" s="40" t="s">
        <v>1269</v>
      </c>
    </row>
    <row r="52" spans="1:5" ht="38.25">
      <c r="A52" t="s">
        <v>60</v>
      </c>
      <c r="E52" s="39" t="s">
        <v>1295</v>
      </c>
    </row>
    <row r="53" spans="1:16" ht="12.75">
      <c r="A53" t="s">
        <v>52</v>
      </c>
      <c s="34" t="s">
        <v>134</v>
      </c>
      <c s="34" t="s">
        <v>1296</v>
      </c>
      <c s="35" t="s">
        <v>5</v>
      </c>
      <c s="6" t="s">
        <v>1297</v>
      </c>
      <c s="36" t="s">
        <v>80</v>
      </c>
      <c s="37">
        <v>25</v>
      </c>
      <c s="36">
        <v>0</v>
      </c>
      <c s="36">
        <f>ROUND(G53*H53,6)</f>
      </c>
      <c r="L53" s="38">
        <v>0</v>
      </c>
      <c s="32">
        <f>ROUND(ROUND(L53,2)*ROUND(G53,3),2)</f>
      </c>
      <c s="36" t="s">
        <v>350</v>
      </c>
      <c>
        <f>(M53*21)/100</f>
      </c>
      <c t="s">
        <v>27</v>
      </c>
    </row>
    <row r="54" spans="1:5" ht="12.75">
      <c r="A54" s="35" t="s">
        <v>58</v>
      </c>
      <c r="E54" s="39" t="s">
        <v>5</v>
      </c>
    </row>
    <row r="55" spans="1:5" ht="12.75">
      <c r="A55" s="35" t="s">
        <v>59</v>
      </c>
      <c r="E55" s="40" t="s">
        <v>1269</v>
      </c>
    </row>
    <row r="56" spans="1:5" ht="38.25">
      <c r="A56" t="s">
        <v>60</v>
      </c>
      <c r="E56" s="39" t="s">
        <v>1295</v>
      </c>
    </row>
    <row r="57" spans="1:16" ht="12.75">
      <c r="A57" t="s">
        <v>52</v>
      </c>
      <c s="34" t="s">
        <v>138</v>
      </c>
      <c s="34" t="s">
        <v>1298</v>
      </c>
      <c s="35" t="s">
        <v>5</v>
      </c>
      <c s="6" t="s">
        <v>1299</v>
      </c>
      <c s="36" t="s">
        <v>80</v>
      </c>
      <c s="37">
        <v>5</v>
      </c>
      <c s="36">
        <v>0</v>
      </c>
      <c s="36">
        <f>ROUND(G57*H57,6)</f>
      </c>
      <c r="L57" s="38">
        <v>0</v>
      </c>
      <c s="32">
        <f>ROUND(ROUND(L57,2)*ROUND(G57,3),2)</f>
      </c>
      <c s="36" t="s">
        <v>350</v>
      </c>
      <c>
        <f>(M57*21)/100</f>
      </c>
      <c t="s">
        <v>27</v>
      </c>
    </row>
    <row r="58" spans="1:5" ht="12.75">
      <c r="A58" s="35" t="s">
        <v>58</v>
      </c>
      <c r="E58" s="39" t="s">
        <v>5</v>
      </c>
    </row>
    <row r="59" spans="1:5" ht="12.75">
      <c r="A59" s="35" t="s">
        <v>59</v>
      </c>
      <c r="E59" s="40" t="s">
        <v>1269</v>
      </c>
    </row>
    <row r="60" spans="1:5" ht="38.25">
      <c r="A60" t="s">
        <v>60</v>
      </c>
      <c r="E60" s="39" t="s">
        <v>1295</v>
      </c>
    </row>
    <row r="61" spans="1:16" ht="12.75">
      <c r="A61" t="s">
        <v>52</v>
      </c>
      <c s="34" t="s">
        <v>143</v>
      </c>
      <c s="34" t="s">
        <v>1300</v>
      </c>
      <c s="35" t="s">
        <v>5</v>
      </c>
      <c s="6" t="s">
        <v>1301</v>
      </c>
      <c s="36" t="s">
        <v>80</v>
      </c>
      <c s="37">
        <v>20</v>
      </c>
      <c s="36">
        <v>0</v>
      </c>
      <c s="36">
        <f>ROUND(G61*H61,6)</f>
      </c>
      <c r="L61" s="38">
        <v>0</v>
      </c>
      <c s="32">
        <f>ROUND(ROUND(L61,2)*ROUND(G61,3),2)</f>
      </c>
      <c s="36" t="s">
        <v>350</v>
      </c>
      <c>
        <f>(M61*21)/100</f>
      </c>
      <c t="s">
        <v>27</v>
      </c>
    </row>
    <row r="62" spans="1:5" ht="12.75">
      <c r="A62" s="35" t="s">
        <v>58</v>
      </c>
      <c r="E62" s="39" t="s">
        <v>5</v>
      </c>
    </row>
    <row r="63" spans="1:5" ht="12.75">
      <c r="A63" s="35" t="s">
        <v>59</v>
      </c>
      <c r="E63" s="40" t="s">
        <v>1269</v>
      </c>
    </row>
    <row r="64" spans="1:5" ht="38.25">
      <c r="A64" t="s">
        <v>60</v>
      </c>
      <c r="E64" s="39" t="s">
        <v>1295</v>
      </c>
    </row>
    <row r="65" spans="1:16" ht="12.75">
      <c r="A65" t="s">
        <v>52</v>
      </c>
      <c s="34" t="s">
        <v>147</v>
      </c>
      <c s="34" t="s">
        <v>1302</v>
      </c>
      <c s="35" t="s">
        <v>5</v>
      </c>
      <c s="6" t="s">
        <v>1303</v>
      </c>
      <c s="36" t="s">
        <v>80</v>
      </c>
      <c s="37">
        <v>17</v>
      </c>
      <c s="36">
        <v>0</v>
      </c>
      <c s="36">
        <f>ROUND(G65*H65,6)</f>
      </c>
      <c r="L65" s="38">
        <v>0</v>
      </c>
      <c s="32">
        <f>ROUND(ROUND(L65,2)*ROUND(G65,3),2)</f>
      </c>
      <c s="36" t="s">
        <v>350</v>
      </c>
      <c>
        <f>(M65*21)/100</f>
      </c>
      <c t="s">
        <v>27</v>
      </c>
    </row>
    <row r="66" spans="1:5" ht="12.75">
      <c r="A66" s="35" t="s">
        <v>58</v>
      </c>
      <c r="E66" s="39" t="s">
        <v>5</v>
      </c>
    </row>
    <row r="67" spans="1:5" ht="12.75">
      <c r="A67" s="35" t="s">
        <v>59</v>
      </c>
      <c r="E67" s="40" t="s">
        <v>1269</v>
      </c>
    </row>
    <row r="68" spans="1:5" ht="38.25">
      <c r="A68" t="s">
        <v>60</v>
      </c>
      <c r="E68" s="39" t="s">
        <v>1295</v>
      </c>
    </row>
    <row r="69" spans="1:16" ht="12.75">
      <c r="A69" t="s">
        <v>52</v>
      </c>
      <c s="34" t="s">
        <v>151</v>
      </c>
      <c s="34" t="s">
        <v>1304</v>
      </c>
      <c s="35" t="s">
        <v>5</v>
      </c>
      <c s="6" t="s">
        <v>1305</v>
      </c>
      <c s="36" t="s">
        <v>80</v>
      </c>
      <c s="37">
        <v>7</v>
      </c>
      <c s="36">
        <v>0</v>
      </c>
      <c s="36">
        <f>ROUND(G69*H69,6)</f>
      </c>
      <c r="L69" s="38">
        <v>0</v>
      </c>
      <c s="32">
        <f>ROUND(ROUND(L69,2)*ROUND(G69,3),2)</f>
      </c>
      <c s="36" t="s">
        <v>350</v>
      </c>
      <c>
        <f>(M69*21)/100</f>
      </c>
      <c t="s">
        <v>27</v>
      </c>
    </row>
    <row r="70" spans="1:5" ht="12.75">
      <c r="A70" s="35" t="s">
        <v>58</v>
      </c>
      <c r="E70" s="39" t="s">
        <v>5</v>
      </c>
    </row>
    <row r="71" spans="1:5" ht="12.75">
      <c r="A71" s="35" t="s">
        <v>59</v>
      </c>
      <c r="E71" s="40" t="s">
        <v>1269</v>
      </c>
    </row>
    <row r="72" spans="1:5" ht="38.25">
      <c r="A72" t="s">
        <v>60</v>
      </c>
      <c r="E72" s="39" t="s">
        <v>1306</v>
      </c>
    </row>
    <row r="73" spans="1:16" ht="12.75">
      <c r="A73" t="s">
        <v>52</v>
      </c>
      <c s="34" t="s">
        <v>155</v>
      </c>
      <c s="34" t="s">
        <v>1307</v>
      </c>
      <c s="35" t="s">
        <v>5</v>
      </c>
      <c s="6" t="s">
        <v>1308</v>
      </c>
      <c s="36" t="s">
        <v>80</v>
      </c>
      <c s="37">
        <v>50</v>
      </c>
      <c s="36">
        <v>0</v>
      </c>
      <c s="36">
        <f>ROUND(G73*H73,6)</f>
      </c>
      <c r="L73" s="38">
        <v>0</v>
      </c>
      <c s="32">
        <f>ROUND(ROUND(L73,2)*ROUND(G73,3),2)</f>
      </c>
      <c s="36" t="s">
        <v>350</v>
      </c>
      <c>
        <f>(M73*21)/100</f>
      </c>
      <c t="s">
        <v>27</v>
      </c>
    </row>
    <row r="74" spans="1:5" ht="12.75">
      <c r="A74" s="35" t="s">
        <v>58</v>
      </c>
      <c r="E74" s="39" t="s">
        <v>5</v>
      </c>
    </row>
    <row r="75" spans="1:5" ht="12.75">
      <c r="A75" s="35" t="s">
        <v>59</v>
      </c>
      <c r="E75" s="40" t="s">
        <v>1269</v>
      </c>
    </row>
    <row r="76" spans="1:5" ht="38.25">
      <c r="A76" t="s">
        <v>60</v>
      </c>
      <c r="E76" s="39" t="s">
        <v>1306</v>
      </c>
    </row>
    <row r="77" spans="1:16" ht="25.5">
      <c r="A77" t="s">
        <v>52</v>
      </c>
      <c s="34" t="s">
        <v>77</v>
      </c>
      <c s="34" t="s">
        <v>1122</v>
      </c>
      <c s="35" t="s">
        <v>5</v>
      </c>
      <c s="6" t="s">
        <v>1123</v>
      </c>
      <c s="36" t="s">
        <v>85</v>
      </c>
      <c s="37">
        <v>8</v>
      </c>
      <c s="36">
        <v>0</v>
      </c>
      <c s="36">
        <f>ROUND(G77*H77,6)</f>
      </c>
      <c r="L77" s="38">
        <v>0</v>
      </c>
      <c s="32">
        <f>ROUND(ROUND(L77,2)*ROUND(G77,3),2)</f>
      </c>
      <c s="36" t="s">
        <v>350</v>
      </c>
      <c>
        <f>(M77*21)/100</f>
      </c>
      <c t="s">
        <v>27</v>
      </c>
    </row>
    <row r="78" spans="1:5" ht="12.75">
      <c r="A78" s="35" t="s">
        <v>58</v>
      </c>
      <c r="E78" s="39" t="s">
        <v>5</v>
      </c>
    </row>
    <row r="79" spans="1:5" ht="12.75">
      <c r="A79" s="35" t="s">
        <v>59</v>
      </c>
      <c r="E79" s="40" t="s">
        <v>1269</v>
      </c>
    </row>
    <row r="80" spans="1:5" ht="38.25">
      <c r="A80" t="s">
        <v>60</v>
      </c>
      <c r="E80" s="39" t="s">
        <v>1309</v>
      </c>
    </row>
    <row r="81" spans="1:16" ht="25.5">
      <c r="A81" t="s">
        <v>52</v>
      </c>
      <c s="34" t="s">
        <v>82</v>
      </c>
      <c s="34" t="s">
        <v>1310</v>
      </c>
      <c s="35" t="s">
        <v>5</v>
      </c>
      <c s="6" t="s">
        <v>1311</v>
      </c>
      <c s="36" t="s">
        <v>85</v>
      </c>
      <c s="37">
        <v>2</v>
      </c>
      <c s="36">
        <v>0</v>
      </c>
      <c s="36">
        <f>ROUND(G81*H81,6)</f>
      </c>
      <c r="L81" s="38">
        <v>0</v>
      </c>
      <c s="32">
        <f>ROUND(ROUND(L81,2)*ROUND(G81,3),2)</f>
      </c>
      <c s="36" t="s">
        <v>350</v>
      </c>
      <c>
        <f>(M81*21)/100</f>
      </c>
      <c t="s">
        <v>27</v>
      </c>
    </row>
    <row r="82" spans="1:5" ht="12.75">
      <c r="A82" s="35" t="s">
        <v>58</v>
      </c>
      <c r="E82" s="39" t="s">
        <v>5</v>
      </c>
    </row>
    <row r="83" spans="1:5" ht="12.75">
      <c r="A83" s="35" t="s">
        <v>59</v>
      </c>
      <c r="E83" s="40" t="s">
        <v>1269</v>
      </c>
    </row>
    <row r="84" spans="1:5" ht="38.25">
      <c r="A84" t="s">
        <v>60</v>
      </c>
      <c r="E84" s="39" t="s">
        <v>1309</v>
      </c>
    </row>
    <row r="85" spans="1:16" ht="25.5">
      <c r="A85" t="s">
        <v>52</v>
      </c>
      <c s="34" t="s">
        <v>87</v>
      </c>
      <c s="34" t="s">
        <v>1312</v>
      </c>
      <c s="35" t="s">
        <v>5</v>
      </c>
      <c s="6" t="s">
        <v>1313</v>
      </c>
      <c s="36" t="s">
        <v>85</v>
      </c>
      <c s="37">
        <v>4</v>
      </c>
      <c s="36">
        <v>0</v>
      </c>
      <c s="36">
        <f>ROUND(G85*H85,6)</f>
      </c>
      <c r="L85" s="38">
        <v>0</v>
      </c>
      <c s="32">
        <f>ROUND(ROUND(L85,2)*ROUND(G85,3),2)</f>
      </c>
      <c s="36" t="s">
        <v>350</v>
      </c>
      <c>
        <f>(M85*21)/100</f>
      </c>
      <c t="s">
        <v>27</v>
      </c>
    </row>
    <row r="86" spans="1:5" ht="12.75">
      <c r="A86" s="35" t="s">
        <v>58</v>
      </c>
      <c r="E86" s="39" t="s">
        <v>5</v>
      </c>
    </row>
    <row r="87" spans="1:5" ht="12.75">
      <c r="A87" s="35" t="s">
        <v>59</v>
      </c>
      <c r="E87" s="40" t="s">
        <v>1269</v>
      </c>
    </row>
    <row r="88" spans="1:5" ht="38.25">
      <c r="A88" t="s">
        <v>60</v>
      </c>
      <c r="E88" s="39" t="s">
        <v>1309</v>
      </c>
    </row>
    <row r="89" spans="1:16" ht="25.5">
      <c r="A89" t="s">
        <v>52</v>
      </c>
      <c s="34" t="s">
        <v>91</v>
      </c>
      <c s="34" t="s">
        <v>1314</v>
      </c>
      <c s="35" t="s">
        <v>5</v>
      </c>
      <c s="6" t="s">
        <v>1315</v>
      </c>
      <c s="36" t="s">
        <v>85</v>
      </c>
      <c s="37">
        <v>4</v>
      </c>
      <c s="36">
        <v>0</v>
      </c>
      <c s="36">
        <f>ROUND(G89*H89,6)</f>
      </c>
      <c r="L89" s="38">
        <v>0</v>
      </c>
      <c s="32">
        <f>ROUND(ROUND(L89,2)*ROUND(G89,3),2)</f>
      </c>
      <c s="36" t="s">
        <v>350</v>
      </c>
      <c>
        <f>(M89*21)/100</f>
      </c>
      <c t="s">
        <v>27</v>
      </c>
    </row>
    <row r="90" spans="1:5" ht="12.75">
      <c r="A90" s="35" t="s">
        <v>58</v>
      </c>
      <c r="E90" s="39" t="s">
        <v>5</v>
      </c>
    </row>
    <row r="91" spans="1:5" ht="12.75">
      <c r="A91" s="35" t="s">
        <v>59</v>
      </c>
      <c r="E91" s="40" t="s">
        <v>1269</v>
      </c>
    </row>
    <row r="92" spans="1:5" ht="38.25">
      <c r="A92" t="s">
        <v>60</v>
      </c>
      <c r="E92" s="39" t="s">
        <v>1309</v>
      </c>
    </row>
    <row r="93" spans="1:16" ht="25.5">
      <c r="A93" t="s">
        <v>52</v>
      </c>
      <c s="34" t="s">
        <v>96</v>
      </c>
      <c s="34" t="s">
        <v>1124</v>
      </c>
      <c s="35" t="s">
        <v>5</v>
      </c>
      <c s="6" t="s">
        <v>1125</v>
      </c>
      <c s="36" t="s">
        <v>85</v>
      </c>
      <c s="37">
        <v>2</v>
      </c>
      <c s="36">
        <v>0</v>
      </c>
      <c s="36">
        <f>ROUND(G93*H93,6)</f>
      </c>
      <c r="L93" s="38">
        <v>0</v>
      </c>
      <c s="32">
        <f>ROUND(ROUND(L93,2)*ROUND(G93,3),2)</f>
      </c>
      <c s="36" t="s">
        <v>350</v>
      </c>
      <c>
        <f>(M93*21)/100</f>
      </c>
      <c t="s">
        <v>27</v>
      </c>
    </row>
    <row r="94" spans="1:5" ht="12.75">
      <c r="A94" s="35" t="s">
        <v>58</v>
      </c>
      <c r="E94" s="39" t="s">
        <v>5</v>
      </c>
    </row>
    <row r="95" spans="1:5" ht="12.75">
      <c r="A95" s="35" t="s">
        <v>59</v>
      </c>
      <c r="E95" s="40" t="s">
        <v>1269</v>
      </c>
    </row>
    <row r="96" spans="1:5" ht="38.25">
      <c r="A96" t="s">
        <v>60</v>
      </c>
      <c r="E96" s="39" t="s">
        <v>1309</v>
      </c>
    </row>
    <row r="97" spans="1:16" ht="25.5">
      <c r="A97" t="s">
        <v>52</v>
      </c>
      <c s="34" t="s">
        <v>181</v>
      </c>
      <c s="34" t="s">
        <v>1316</v>
      </c>
      <c s="35" t="s">
        <v>5</v>
      </c>
      <c s="6" t="s">
        <v>1317</v>
      </c>
      <c s="36" t="s">
        <v>85</v>
      </c>
      <c s="37">
        <v>4</v>
      </c>
      <c s="36">
        <v>0</v>
      </c>
      <c s="36">
        <f>ROUND(G97*H97,6)</f>
      </c>
      <c r="L97" s="38">
        <v>0</v>
      </c>
      <c s="32">
        <f>ROUND(ROUND(L97,2)*ROUND(G97,3),2)</f>
      </c>
      <c s="36" t="s">
        <v>350</v>
      </c>
      <c>
        <f>(M97*21)/100</f>
      </c>
      <c t="s">
        <v>27</v>
      </c>
    </row>
    <row r="98" spans="1:5" ht="12.75">
      <c r="A98" s="35" t="s">
        <v>58</v>
      </c>
      <c r="E98" s="39" t="s">
        <v>5</v>
      </c>
    </row>
    <row r="99" spans="1:5" ht="12.75">
      <c r="A99" s="35" t="s">
        <v>59</v>
      </c>
      <c r="E99" s="40" t="s">
        <v>1269</v>
      </c>
    </row>
    <row r="100" spans="1:5" ht="38.25">
      <c r="A100" t="s">
        <v>60</v>
      </c>
      <c r="E100" s="39" t="s">
        <v>1309</v>
      </c>
    </row>
    <row r="101" spans="1:16" ht="12.75">
      <c r="A101" t="s">
        <v>52</v>
      </c>
      <c s="34" t="s">
        <v>186</v>
      </c>
      <c s="34" t="s">
        <v>1318</v>
      </c>
      <c s="35" t="s">
        <v>5</v>
      </c>
      <c s="6" t="s">
        <v>1319</v>
      </c>
      <c s="36" t="s">
        <v>80</v>
      </c>
      <c s="37">
        <v>48</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1269</v>
      </c>
    </row>
    <row r="104" spans="1:5" ht="25.5">
      <c r="A104" t="s">
        <v>60</v>
      </c>
      <c r="E104" s="39" t="s">
        <v>1320</v>
      </c>
    </row>
    <row r="105" spans="1:13" ht="12.75">
      <c r="A105" t="s">
        <v>49</v>
      </c>
      <c r="C105" s="31" t="s">
        <v>1321</v>
      </c>
      <c r="E105" s="33" t="s">
        <v>1322</v>
      </c>
      <c r="J105" s="32">
        <f>0</f>
      </c>
      <c s="32">
        <f>0</f>
      </c>
      <c s="32">
        <f>0+L106+L110</f>
      </c>
      <c s="32">
        <f>0+M106+M110</f>
      </c>
    </row>
    <row r="106" spans="1:16" ht="25.5">
      <c r="A106" t="s">
        <v>52</v>
      </c>
      <c s="34" t="s">
        <v>189</v>
      </c>
      <c s="34" t="s">
        <v>1323</v>
      </c>
      <c s="35" t="s">
        <v>5</v>
      </c>
      <c s="6" t="s">
        <v>1324</v>
      </c>
      <c s="36" t="s">
        <v>85</v>
      </c>
      <c s="37">
        <v>1</v>
      </c>
      <c s="36">
        <v>0</v>
      </c>
      <c s="36">
        <f>ROUND(G106*H106,6)</f>
      </c>
      <c r="L106" s="38">
        <v>0</v>
      </c>
      <c s="32">
        <f>ROUND(ROUND(L106,2)*ROUND(G106,3),2)</f>
      </c>
      <c s="36" t="s">
        <v>350</v>
      </c>
      <c>
        <f>(M106*21)/100</f>
      </c>
      <c t="s">
        <v>27</v>
      </c>
    </row>
    <row r="107" spans="1:5" ht="12.75">
      <c r="A107" s="35" t="s">
        <v>58</v>
      </c>
      <c r="E107" s="39" t="s">
        <v>5</v>
      </c>
    </row>
    <row r="108" spans="1:5" ht="12.75">
      <c r="A108" s="35" t="s">
        <v>59</v>
      </c>
      <c r="E108" s="40" t="s">
        <v>1269</v>
      </c>
    </row>
    <row r="109" spans="1:5" ht="51">
      <c r="A109" t="s">
        <v>60</v>
      </c>
      <c r="E109" s="39" t="s">
        <v>1325</v>
      </c>
    </row>
    <row r="110" spans="1:16" ht="25.5">
      <c r="A110" t="s">
        <v>52</v>
      </c>
      <c s="34" t="s">
        <v>193</v>
      </c>
      <c s="34" t="s">
        <v>1326</v>
      </c>
      <c s="35" t="s">
        <v>5</v>
      </c>
      <c s="6" t="s">
        <v>1327</v>
      </c>
      <c s="36" t="s">
        <v>85</v>
      </c>
      <c s="37">
        <v>1</v>
      </c>
      <c s="36">
        <v>0</v>
      </c>
      <c s="36">
        <f>ROUND(G110*H110,6)</f>
      </c>
      <c r="L110" s="38">
        <v>0</v>
      </c>
      <c s="32">
        <f>ROUND(ROUND(L110,2)*ROUND(G110,3),2)</f>
      </c>
      <c s="36" t="s">
        <v>350</v>
      </c>
      <c>
        <f>(M110*21)/100</f>
      </c>
      <c t="s">
        <v>27</v>
      </c>
    </row>
    <row r="111" spans="1:5" ht="12.75">
      <c r="A111" s="35" t="s">
        <v>58</v>
      </c>
      <c r="E111" s="39" t="s">
        <v>5</v>
      </c>
    </row>
    <row r="112" spans="1:5" ht="12.75">
      <c r="A112" s="35" t="s">
        <v>59</v>
      </c>
      <c r="E112" s="40" t="s">
        <v>1269</v>
      </c>
    </row>
    <row r="113" spans="1:5" ht="51">
      <c r="A113" t="s">
        <v>60</v>
      </c>
      <c r="E113" s="39" t="s">
        <v>1325</v>
      </c>
    </row>
    <row r="114" spans="1:13" ht="12.75">
      <c r="A114" t="s">
        <v>49</v>
      </c>
      <c r="C114" s="31" t="s">
        <v>1328</v>
      </c>
      <c r="E114" s="33" t="s">
        <v>1329</v>
      </c>
      <c r="J114" s="32">
        <f>0</f>
      </c>
      <c s="32">
        <f>0</f>
      </c>
      <c s="32">
        <f>0+L115+L119+L123</f>
      </c>
      <c s="32">
        <f>0+M115+M119+M123</f>
      </c>
    </row>
    <row r="115" spans="1:16" ht="12.75">
      <c r="A115" t="s">
        <v>52</v>
      </c>
      <c s="34" t="s">
        <v>259</v>
      </c>
      <c s="34" t="s">
        <v>1330</v>
      </c>
      <c s="35" t="s">
        <v>5</v>
      </c>
      <c s="6" t="s">
        <v>1331</v>
      </c>
      <c s="36" t="s">
        <v>85</v>
      </c>
      <c s="37">
        <v>1</v>
      </c>
      <c s="36">
        <v>0</v>
      </c>
      <c s="36">
        <f>ROUND(G115*H115,6)</f>
      </c>
      <c r="L115" s="38">
        <v>0</v>
      </c>
      <c s="32">
        <f>ROUND(ROUND(L115,2)*ROUND(G115,3),2)</f>
      </c>
      <c s="36" t="s">
        <v>350</v>
      </c>
      <c>
        <f>(M115*21)/100</f>
      </c>
      <c t="s">
        <v>27</v>
      </c>
    </row>
    <row r="116" spans="1:5" ht="12.75">
      <c r="A116" s="35" t="s">
        <v>58</v>
      </c>
      <c r="E116" s="39" t="s">
        <v>5</v>
      </c>
    </row>
    <row r="117" spans="1:5" ht="12.75">
      <c r="A117" s="35" t="s">
        <v>59</v>
      </c>
      <c r="E117" s="40" t="s">
        <v>1269</v>
      </c>
    </row>
    <row r="118" spans="1:5" ht="127.5">
      <c r="A118" t="s">
        <v>60</v>
      </c>
      <c r="E118" s="39" t="s">
        <v>1332</v>
      </c>
    </row>
    <row r="119" spans="1:16" ht="12.75">
      <c r="A119" t="s">
        <v>52</v>
      </c>
      <c s="34" t="s">
        <v>263</v>
      </c>
      <c s="34" t="s">
        <v>1333</v>
      </c>
      <c s="35" t="s">
        <v>5</v>
      </c>
      <c s="6" t="s">
        <v>1334</v>
      </c>
      <c s="36" t="s">
        <v>85</v>
      </c>
      <c s="37">
        <v>1</v>
      </c>
      <c s="36">
        <v>0</v>
      </c>
      <c s="36">
        <f>ROUND(G119*H119,6)</f>
      </c>
      <c r="L119" s="38">
        <v>0</v>
      </c>
      <c s="32">
        <f>ROUND(ROUND(L119,2)*ROUND(G119,3),2)</f>
      </c>
      <c s="36" t="s">
        <v>350</v>
      </c>
      <c>
        <f>(M119*21)/100</f>
      </c>
      <c t="s">
        <v>27</v>
      </c>
    </row>
    <row r="120" spans="1:5" ht="12.75">
      <c r="A120" s="35" t="s">
        <v>58</v>
      </c>
      <c r="E120" s="39" t="s">
        <v>5</v>
      </c>
    </row>
    <row r="121" spans="1:5" ht="12.75">
      <c r="A121" s="35" t="s">
        <v>59</v>
      </c>
      <c r="E121" s="40" t="s">
        <v>1269</v>
      </c>
    </row>
    <row r="122" spans="1:5" ht="127.5">
      <c r="A122" t="s">
        <v>60</v>
      </c>
      <c r="E122" s="39" t="s">
        <v>1332</v>
      </c>
    </row>
    <row r="123" spans="1:16" ht="12.75">
      <c r="A123" t="s">
        <v>52</v>
      </c>
      <c s="34" t="s">
        <v>267</v>
      </c>
      <c s="34" t="s">
        <v>1335</v>
      </c>
      <c s="35" t="s">
        <v>5</v>
      </c>
      <c s="6" t="s">
        <v>1336</v>
      </c>
      <c s="36" t="s">
        <v>85</v>
      </c>
      <c s="37">
        <v>1</v>
      </c>
      <c s="36">
        <v>0</v>
      </c>
      <c s="36">
        <f>ROUND(G123*H123,6)</f>
      </c>
      <c r="L123" s="38">
        <v>0</v>
      </c>
      <c s="32">
        <f>ROUND(ROUND(L123,2)*ROUND(G123,3),2)</f>
      </c>
      <c s="36" t="s">
        <v>350</v>
      </c>
      <c>
        <f>(M123*21)/100</f>
      </c>
      <c t="s">
        <v>27</v>
      </c>
    </row>
    <row r="124" spans="1:5" ht="12.75">
      <c r="A124" s="35" t="s">
        <v>58</v>
      </c>
      <c r="E124" s="39" t="s">
        <v>5</v>
      </c>
    </row>
    <row r="125" spans="1:5" ht="12.75">
      <c r="A125" s="35" t="s">
        <v>59</v>
      </c>
      <c r="E125" s="40" t="s">
        <v>1269</v>
      </c>
    </row>
    <row r="126" spans="1:5" ht="127.5">
      <c r="A126" t="s">
        <v>60</v>
      </c>
      <c r="E126" s="39" t="s">
        <v>1332</v>
      </c>
    </row>
    <row r="127" spans="1:13" ht="12.75">
      <c r="A127" t="s">
        <v>49</v>
      </c>
      <c r="C127" s="31" t="s">
        <v>1337</v>
      </c>
      <c r="E127" s="33" t="s">
        <v>1338</v>
      </c>
      <c r="J127" s="32">
        <f>0</f>
      </c>
      <c s="32">
        <f>0</f>
      </c>
      <c s="32">
        <f>0+L128+L132+L136+L140+L144+L148+L152+L156+L160+L164+L168</f>
      </c>
      <c s="32">
        <f>0+M128+M132+M136+M140+M144+M148+M152+M156+M160+M164+M168</f>
      </c>
    </row>
    <row r="128" spans="1:16" ht="12.75">
      <c r="A128" t="s">
        <v>52</v>
      </c>
      <c s="34" t="s">
        <v>196</v>
      </c>
      <c s="34" t="s">
        <v>1339</v>
      </c>
      <c s="35" t="s">
        <v>5</v>
      </c>
      <c s="6" t="s">
        <v>1340</v>
      </c>
      <c s="36" t="s">
        <v>85</v>
      </c>
      <c s="37">
        <v>9</v>
      </c>
      <c s="36">
        <v>0</v>
      </c>
      <c s="36">
        <f>ROUND(G128*H128,6)</f>
      </c>
      <c r="L128" s="38">
        <v>0</v>
      </c>
      <c s="32">
        <f>ROUND(ROUND(L128,2)*ROUND(G128,3),2)</f>
      </c>
      <c s="36" t="s">
        <v>350</v>
      </c>
      <c>
        <f>(M128*21)/100</f>
      </c>
      <c t="s">
        <v>27</v>
      </c>
    </row>
    <row r="129" spans="1:5" ht="12.75">
      <c r="A129" s="35" t="s">
        <v>58</v>
      </c>
      <c r="E129" s="39" t="s">
        <v>5</v>
      </c>
    </row>
    <row r="130" spans="1:5" ht="12.75">
      <c r="A130" s="35" t="s">
        <v>59</v>
      </c>
      <c r="E130" s="40" t="s">
        <v>1269</v>
      </c>
    </row>
    <row r="131" spans="1:5" ht="51">
      <c r="A131" t="s">
        <v>60</v>
      </c>
      <c r="E131" s="39" t="s">
        <v>1341</v>
      </c>
    </row>
    <row r="132" spans="1:16" ht="25.5">
      <c r="A132" t="s">
        <v>52</v>
      </c>
      <c s="34" t="s">
        <v>200</v>
      </c>
      <c s="34" t="s">
        <v>1342</v>
      </c>
      <c s="35" t="s">
        <v>5</v>
      </c>
      <c s="6" t="s">
        <v>1343</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1269</v>
      </c>
    </row>
    <row r="135" spans="1:5" ht="63.75">
      <c r="A135" t="s">
        <v>60</v>
      </c>
      <c r="E135" s="39" t="s">
        <v>1344</v>
      </c>
    </row>
    <row r="136" spans="1:16" ht="38.25">
      <c r="A136" t="s">
        <v>52</v>
      </c>
      <c s="34" t="s">
        <v>203</v>
      </c>
      <c s="34" t="s">
        <v>1345</v>
      </c>
      <c s="35" t="s">
        <v>5</v>
      </c>
      <c s="6" t="s">
        <v>1346</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1269</v>
      </c>
    </row>
    <row r="139" spans="1:5" ht="63.75">
      <c r="A139" t="s">
        <v>60</v>
      </c>
      <c r="E139" s="39" t="s">
        <v>1344</v>
      </c>
    </row>
    <row r="140" spans="1:16" ht="25.5">
      <c r="A140" t="s">
        <v>52</v>
      </c>
      <c s="34" t="s">
        <v>207</v>
      </c>
      <c s="34" t="s">
        <v>1126</v>
      </c>
      <c s="35" t="s">
        <v>5</v>
      </c>
      <c s="6" t="s">
        <v>1127</v>
      </c>
      <c s="36" t="s">
        <v>85</v>
      </c>
      <c s="37">
        <v>1</v>
      </c>
      <c s="36">
        <v>0</v>
      </c>
      <c s="36">
        <f>ROUND(G140*H140,6)</f>
      </c>
      <c r="L140" s="38">
        <v>0</v>
      </c>
      <c s="32">
        <f>ROUND(ROUND(L140,2)*ROUND(G140,3),2)</f>
      </c>
      <c s="36" t="s">
        <v>350</v>
      </c>
      <c>
        <f>(M140*21)/100</f>
      </c>
      <c t="s">
        <v>27</v>
      </c>
    </row>
    <row r="141" spans="1:5" ht="12.75">
      <c r="A141" s="35" t="s">
        <v>58</v>
      </c>
      <c r="E141" s="39" t="s">
        <v>5</v>
      </c>
    </row>
    <row r="142" spans="1:5" ht="12.75">
      <c r="A142" s="35" t="s">
        <v>59</v>
      </c>
      <c r="E142" s="40" t="s">
        <v>1269</v>
      </c>
    </row>
    <row r="143" spans="1:5" ht="38.25">
      <c r="A143" t="s">
        <v>60</v>
      </c>
      <c r="E143" s="39" t="s">
        <v>1347</v>
      </c>
    </row>
    <row r="144" spans="1:16" ht="12.75">
      <c r="A144" t="s">
        <v>52</v>
      </c>
      <c s="34" t="s">
        <v>159</v>
      </c>
      <c s="34" t="s">
        <v>1348</v>
      </c>
      <c s="35" t="s">
        <v>5</v>
      </c>
      <c s="6" t="s">
        <v>1349</v>
      </c>
      <c s="36" t="s">
        <v>85</v>
      </c>
      <c s="37">
        <v>4</v>
      </c>
      <c s="36">
        <v>0</v>
      </c>
      <c s="36">
        <f>ROUND(G144*H144,6)</f>
      </c>
      <c r="L144" s="38">
        <v>0</v>
      </c>
      <c s="32">
        <f>ROUND(ROUND(L144,2)*ROUND(G144,3),2)</f>
      </c>
      <c s="36" t="s">
        <v>350</v>
      </c>
      <c>
        <f>(M144*21)/100</f>
      </c>
      <c t="s">
        <v>27</v>
      </c>
    </row>
    <row r="145" spans="1:5" ht="12.75">
      <c r="A145" s="35" t="s">
        <v>58</v>
      </c>
      <c r="E145" s="39" t="s">
        <v>5</v>
      </c>
    </row>
    <row r="146" spans="1:5" ht="12.75">
      <c r="A146" s="35" t="s">
        <v>59</v>
      </c>
      <c r="E146" s="40" t="s">
        <v>1269</v>
      </c>
    </row>
    <row r="147" spans="1:5" ht="38.25">
      <c r="A147" t="s">
        <v>60</v>
      </c>
      <c r="E147" s="39" t="s">
        <v>1350</v>
      </c>
    </row>
    <row r="148" spans="1:16" ht="12.75">
      <c r="A148" t="s">
        <v>52</v>
      </c>
      <c s="34" t="s">
        <v>210</v>
      </c>
      <c s="34" t="s">
        <v>1351</v>
      </c>
      <c s="35" t="s">
        <v>5</v>
      </c>
      <c s="6" t="s">
        <v>1352</v>
      </c>
      <c s="36" t="s">
        <v>85</v>
      </c>
      <c s="37">
        <v>2</v>
      </c>
      <c s="36">
        <v>0</v>
      </c>
      <c s="36">
        <f>ROUND(G148*H148,6)</f>
      </c>
      <c r="L148" s="38">
        <v>0</v>
      </c>
      <c s="32">
        <f>ROUND(ROUND(L148,2)*ROUND(G148,3),2)</f>
      </c>
      <c s="36" t="s">
        <v>350</v>
      </c>
      <c>
        <f>(M148*21)/100</f>
      </c>
      <c t="s">
        <v>27</v>
      </c>
    </row>
    <row r="149" spans="1:5" ht="12.75">
      <c r="A149" s="35" t="s">
        <v>58</v>
      </c>
      <c r="E149" s="39" t="s">
        <v>5</v>
      </c>
    </row>
    <row r="150" spans="1:5" ht="12.75">
      <c r="A150" s="35" t="s">
        <v>59</v>
      </c>
      <c r="E150" s="40" t="s">
        <v>1269</v>
      </c>
    </row>
    <row r="151" spans="1:5" ht="38.25">
      <c r="A151" t="s">
        <v>60</v>
      </c>
      <c r="E151" s="39" t="s">
        <v>1350</v>
      </c>
    </row>
    <row r="152" spans="1:16" ht="12.75">
      <c r="A152" t="s">
        <v>52</v>
      </c>
      <c s="34" t="s">
        <v>215</v>
      </c>
      <c s="34" t="s">
        <v>1353</v>
      </c>
      <c s="35" t="s">
        <v>5</v>
      </c>
      <c s="6" t="s">
        <v>1354</v>
      </c>
      <c s="36" t="s">
        <v>85</v>
      </c>
      <c s="37">
        <v>1</v>
      </c>
      <c s="36">
        <v>0</v>
      </c>
      <c s="36">
        <f>ROUND(G152*H152,6)</f>
      </c>
      <c r="L152" s="38">
        <v>0</v>
      </c>
      <c s="32">
        <f>ROUND(ROUND(L152,2)*ROUND(G152,3),2)</f>
      </c>
      <c s="36" t="s">
        <v>350</v>
      </c>
      <c>
        <f>(M152*21)/100</f>
      </c>
      <c t="s">
        <v>27</v>
      </c>
    </row>
    <row r="153" spans="1:5" ht="12.75">
      <c r="A153" s="35" t="s">
        <v>58</v>
      </c>
      <c r="E153" s="39" t="s">
        <v>5</v>
      </c>
    </row>
    <row r="154" spans="1:5" ht="12.75">
      <c r="A154" s="35" t="s">
        <v>59</v>
      </c>
      <c r="E154" s="40" t="s">
        <v>1269</v>
      </c>
    </row>
    <row r="155" spans="1:5" ht="38.25">
      <c r="A155" t="s">
        <v>60</v>
      </c>
      <c r="E155" s="39" t="s">
        <v>1355</v>
      </c>
    </row>
    <row r="156" spans="1:16" ht="12.75">
      <c r="A156" t="s">
        <v>52</v>
      </c>
      <c s="34" t="s">
        <v>219</v>
      </c>
      <c s="34" t="s">
        <v>1356</v>
      </c>
      <c s="35" t="s">
        <v>5</v>
      </c>
      <c s="6" t="s">
        <v>1357</v>
      </c>
      <c s="36" t="s">
        <v>310</v>
      </c>
      <c s="37">
        <v>48</v>
      </c>
      <c s="36">
        <v>0</v>
      </c>
      <c s="36">
        <f>ROUND(G156*H156,6)</f>
      </c>
      <c r="L156" s="38">
        <v>0</v>
      </c>
      <c s="32">
        <f>ROUND(ROUND(L156,2)*ROUND(G156,3),2)</f>
      </c>
      <c s="36" t="s">
        <v>350</v>
      </c>
      <c>
        <f>(M156*21)/100</f>
      </c>
      <c t="s">
        <v>27</v>
      </c>
    </row>
    <row r="157" spans="1:5" ht="12.75">
      <c r="A157" s="35" t="s">
        <v>58</v>
      </c>
      <c r="E157" s="39" t="s">
        <v>5</v>
      </c>
    </row>
    <row r="158" spans="1:5" ht="12.75">
      <c r="A158" s="35" t="s">
        <v>59</v>
      </c>
      <c r="E158" s="40" t="s">
        <v>1269</v>
      </c>
    </row>
    <row r="159" spans="1:5" ht="38.25">
      <c r="A159" t="s">
        <v>60</v>
      </c>
      <c r="E159" s="39" t="s">
        <v>1358</v>
      </c>
    </row>
    <row r="160" spans="1:16" ht="12.75">
      <c r="A160" t="s">
        <v>52</v>
      </c>
      <c s="34" t="s">
        <v>224</v>
      </c>
      <c s="34" t="s">
        <v>1128</v>
      </c>
      <c s="35" t="s">
        <v>5</v>
      </c>
      <c s="6" t="s">
        <v>1129</v>
      </c>
      <c s="36" t="s">
        <v>310</v>
      </c>
      <c s="37">
        <v>24</v>
      </c>
      <c s="36">
        <v>0</v>
      </c>
      <c s="36">
        <f>ROUND(G160*H160,6)</f>
      </c>
      <c r="L160" s="38">
        <v>0</v>
      </c>
      <c s="32">
        <f>ROUND(ROUND(L160,2)*ROUND(G160,3),2)</f>
      </c>
      <c s="36" t="s">
        <v>350</v>
      </c>
      <c>
        <f>(M160*21)/100</f>
      </c>
      <c t="s">
        <v>27</v>
      </c>
    </row>
    <row r="161" spans="1:5" ht="12.75">
      <c r="A161" s="35" t="s">
        <v>58</v>
      </c>
      <c r="E161" s="39" t="s">
        <v>5</v>
      </c>
    </row>
    <row r="162" spans="1:5" ht="12.75">
      <c r="A162" s="35" t="s">
        <v>59</v>
      </c>
      <c r="E162" s="40" t="s">
        <v>1269</v>
      </c>
    </row>
    <row r="163" spans="1:5" ht="38.25">
      <c r="A163" t="s">
        <v>60</v>
      </c>
      <c r="E163" s="39" t="s">
        <v>1359</v>
      </c>
    </row>
    <row r="164" spans="1:16" ht="12.75">
      <c r="A164" t="s">
        <v>52</v>
      </c>
      <c s="34" t="s">
        <v>228</v>
      </c>
      <c s="34" t="s">
        <v>1130</v>
      </c>
      <c s="35" t="s">
        <v>5</v>
      </c>
      <c s="6" t="s">
        <v>1131</v>
      </c>
      <c s="36" t="s">
        <v>310</v>
      </c>
      <c s="37">
        <v>8</v>
      </c>
      <c s="36">
        <v>0</v>
      </c>
      <c s="36">
        <f>ROUND(G164*H164,6)</f>
      </c>
      <c r="L164" s="38">
        <v>0</v>
      </c>
      <c s="32">
        <f>ROUND(ROUND(L164,2)*ROUND(G164,3),2)</f>
      </c>
      <c s="36" t="s">
        <v>350</v>
      </c>
      <c>
        <f>(M164*21)/100</f>
      </c>
      <c t="s">
        <v>27</v>
      </c>
    </row>
    <row r="165" spans="1:5" ht="12.75">
      <c r="A165" s="35" t="s">
        <v>58</v>
      </c>
      <c r="E165" s="39" t="s">
        <v>5</v>
      </c>
    </row>
    <row r="166" spans="1:5" ht="12.75">
      <c r="A166" s="35" t="s">
        <v>59</v>
      </c>
      <c r="E166" s="40" t="s">
        <v>1269</v>
      </c>
    </row>
    <row r="167" spans="1:5" ht="38.25">
      <c r="A167" t="s">
        <v>60</v>
      </c>
      <c r="E167" s="39" t="s">
        <v>1360</v>
      </c>
    </row>
    <row r="168" spans="1:16" ht="12.75">
      <c r="A168" t="s">
        <v>52</v>
      </c>
      <c s="34" t="s">
        <v>232</v>
      </c>
      <c s="34" t="s">
        <v>1132</v>
      </c>
      <c s="35" t="s">
        <v>5</v>
      </c>
      <c s="6" t="s">
        <v>1133</v>
      </c>
      <c s="36" t="s">
        <v>310</v>
      </c>
      <c s="37">
        <v>12</v>
      </c>
      <c s="36">
        <v>0</v>
      </c>
      <c s="36">
        <f>ROUND(G168*H168,6)</f>
      </c>
      <c r="L168" s="38">
        <v>0</v>
      </c>
      <c s="32">
        <f>ROUND(ROUND(L168,2)*ROUND(G168,3),2)</f>
      </c>
      <c s="36" t="s">
        <v>350</v>
      </c>
      <c>
        <f>(M168*21)/100</f>
      </c>
      <c t="s">
        <v>27</v>
      </c>
    </row>
    <row r="169" spans="1:5" ht="12.75">
      <c r="A169" s="35" t="s">
        <v>58</v>
      </c>
      <c r="E169" s="39" t="s">
        <v>5</v>
      </c>
    </row>
    <row r="170" spans="1:5" ht="12.75">
      <c r="A170" s="35" t="s">
        <v>59</v>
      </c>
      <c r="E170" s="40" t="s">
        <v>1269</v>
      </c>
    </row>
    <row r="171" spans="1:5" ht="38.25">
      <c r="A171" t="s">
        <v>60</v>
      </c>
      <c r="E171" s="39" t="s">
        <v>1361</v>
      </c>
    </row>
    <row r="172" spans="1:13" ht="12.75">
      <c r="A172" t="s">
        <v>49</v>
      </c>
      <c r="C172" s="31" t="s">
        <v>1362</v>
      </c>
      <c r="E172" s="33" t="s">
        <v>1363</v>
      </c>
      <c r="J172" s="32">
        <f>0</f>
      </c>
      <c s="32">
        <f>0</f>
      </c>
      <c s="32">
        <f>0+L173</f>
      </c>
      <c s="32">
        <f>0+M173</f>
      </c>
    </row>
    <row r="173" spans="1:16" ht="25.5">
      <c r="A173" t="s">
        <v>52</v>
      </c>
      <c s="34" t="s">
        <v>236</v>
      </c>
      <c s="34" t="s">
        <v>1364</v>
      </c>
      <c s="35" t="s">
        <v>5</v>
      </c>
      <c s="6" t="s">
        <v>1365</v>
      </c>
      <c s="36" t="s">
        <v>85</v>
      </c>
      <c s="37">
        <v>1</v>
      </c>
      <c s="36">
        <v>0</v>
      </c>
      <c s="36">
        <f>ROUND(G173*H173,6)</f>
      </c>
      <c r="L173" s="38">
        <v>0</v>
      </c>
      <c s="32">
        <f>ROUND(ROUND(L173,2)*ROUND(G173,3),2)</f>
      </c>
      <c s="36" t="s">
        <v>350</v>
      </c>
      <c>
        <f>(M173*21)/100</f>
      </c>
      <c t="s">
        <v>27</v>
      </c>
    </row>
    <row r="174" spans="1:5" ht="12.75">
      <c r="A174" s="35" t="s">
        <v>58</v>
      </c>
      <c r="E174" s="39" t="s">
        <v>5</v>
      </c>
    </row>
    <row r="175" spans="1:5" ht="12.75">
      <c r="A175" s="35" t="s">
        <v>59</v>
      </c>
      <c r="E175" s="40" t="s">
        <v>1269</v>
      </c>
    </row>
    <row r="176" spans="1:5" ht="51">
      <c r="A176" t="s">
        <v>60</v>
      </c>
      <c r="E176" s="39" t="s">
        <v>1366</v>
      </c>
    </row>
    <row r="177" spans="1:13" ht="12.75">
      <c r="A177" t="s">
        <v>49</v>
      </c>
      <c r="C177" s="31" t="s">
        <v>179</v>
      </c>
      <c r="E177" s="33" t="s">
        <v>1367</v>
      </c>
      <c r="J177" s="32">
        <f>0</f>
      </c>
      <c s="32">
        <f>0</f>
      </c>
      <c s="32">
        <f>0+L178+L182</f>
      </c>
      <c s="32">
        <f>0+M178+M182</f>
      </c>
    </row>
    <row r="178" spans="1:16" ht="12.75">
      <c r="A178" t="s">
        <v>52</v>
      </c>
      <c s="34" t="s">
        <v>240</v>
      </c>
      <c s="34" t="s">
        <v>536</v>
      </c>
      <c s="35" t="s">
        <v>5</v>
      </c>
      <c s="6" t="s">
        <v>537</v>
      </c>
      <c s="36" t="s">
        <v>184</v>
      </c>
      <c s="37">
        <v>0.3</v>
      </c>
      <c s="36">
        <v>0</v>
      </c>
      <c s="36">
        <f>ROUND(G178*H178,6)</f>
      </c>
      <c r="L178" s="38">
        <v>0</v>
      </c>
      <c s="32">
        <f>ROUND(ROUND(L178,2)*ROUND(G178,3),2)</f>
      </c>
      <c s="36" t="s">
        <v>350</v>
      </c>
      <c>
        <f>(M178*21)/100</f>
      </c>
      <c t="s">
        <v>27</v>
      </c>
    </row>
    <row r="179" spans="1:5" ht="12.75">
      <c r="A179" s="35" t="s">
        <v>58</v>
      </c>
      <c r="E179" s="39" t="s">
        <v>5</v>
      </c>
    </row>
    <row r="180" spans="1:5" ht="12.75">
      <c r="A180" s="35" t="s">
        <v>59</v>
      </c>
      <c r="E180" s="40" t="s">
        <v>1269</v>
      </c>
    </row>
    <row r="181" spans="1:5" ht="38.25">
      <c r="A181" t="s">
        <v>60</v>
      </c>
      <c r="E181" s="39" t="s">
        <v>1368</v>
      </c>
    </row>
    <row r="182" spans="1:16" ht="12.75">
      <c r="A182" t="s">
        <v>52</v>
      </c>
      <c s="34" t="s">
        <v>244</v>
      </c>
      <c s="34" t="s">
        <v>648</v>
      </c>
      <c s="35" t="s">
        <v>5</v>
      </c>
      <c s="6" t="s">
        <v>649</v>
      </c>
      <c s="36" t="s">
        <v>184</v>
      </c>
      <c s="37">
        <v>0.3</v>
      </c>
      <c s="36">
        <v>0</v>
      </c>
      <c s="36">
        <f>ROUND(G182*H182,6)</f>
      </c>
      <c r="L182" s="38">
        <v>0</v>
      </c>
      <c s="32">
        <f>ROUND(ROUND(L182,2)*ROUND(G182,3),2)</f>
      </c>
      <c s="36" t="s">
        <v>350</v>
      </c>
      <c>
        <f>(M182*21)/100</f>
      </c>
      <c t="s">
        <v>27</v>
      </c>
    </row>
    <row r="183" spans="1:5" ht="12.75">
      <c r="A183" s="35" t="s">
        <v>58</v>
      </c>
      <c r="E183" s="39" t="s">
        <v>5</v>
      </c>
    </row>
    <row r="184" spans="1:5" ht="12.75">
      <c r="A184" s="35" t="s">
        <v>59</v>
      </c>
      <c r="E184" s="40" t="s">
        <v>1269</v>
      </c>
    </row>
    <row r="185" spans="1:5" ht="63.75">
      <c r="A185" t="s">
        <v>60</v>
      </c>
      <c r="E185" s="39" t="s">
        <v>1369</v>
      </c>
    </row>
    <row r="186" spans="1:13" ht="12.75">
      <c r="A186" t="s">
        <v>49</v>
      </c>
      <c r="C186" s="31" t="s">
        <v>367</v>
      </c>
      <c r="E186" s="33" t="s">
        <v>584</v>
      </c>
      <c r="J186" s="32">
        <f>0</f>
      </c>
      <c s="32">
        <f>0</f>
      </c>
      <c s="32">
        <f>0+L187+L191+L195</f>
      </c>
      <c s="32">
        <f>0+M187+M191+M195</f>
      </c>
    </row>
    <row r="187" spans="1:16" ht="25.5">
      <c r="A187" t="s">
        <v>52</v>
      </c>
      <c s="34" t="s">
        <v>247</v>
      </c>
      <c s="34" t="s">
        <v>386</v>
      </c>
      <c s="35" t="s">
        <v>371</v>
      </c>
      <c s="6" t="s">
        <v>387</v>
      </c>
      <c s="36" t="s">
        <v>373</v>
      </c>
      <c s="37">
        <v>0.05</v>
      </c>
      <c s="36">
        <v>0</v>
      </c>
      <c s="36">
        <f>ROUND(G187*H187,6)</f>
      </c>
      <c r="L187" s="38">
        <v>0</v>
      </c>
      <c s="32">
        <f>ROUND(ROUND(L187,2)*ROUND(G187,3),2)</f>
      </c>
      <c s="36" t="s">
        <v>350</v>
      </c>
      <c>
        <f>(M187*21)/100</f>
      </c>
      <c t="s">
        <v>27</v>
      </c>
    </row>
    <row r="188" spans="1:5" ht="12.75">
      <c r="A188" s="35" t="s">
        <v>58</v>
      </c>
      <c r="E188" s="39" t="s">
        <v>374</v>
      </c>
    </row>
    <row r="189" spans="1:5" ht="12.75">
      <c r="A189" s="35" t="s">
        <v>59</v>
      </c>
      <c r="E189" s="40" t="s">
        <v>1269</v>
      </c>
    </row>
    <row r="190" spans="1:5" ht="165.75">
      <c r="A190" t="s">
        <v>60</v>
      </c>
      <c r="E190" s="39" t="s">
        <v>517</v>
      </c>
    </row>
    <row r="191" spans="1:16" ht="25.5">
      <c r="A191" t="s">
        <v>52</v>
      </c>
      <c s="34" t="s">
        <v>251</v>
      </c>
      <c s="34" t="s">
        <v>389</v>
      </c>
      <c s="35" t="s">
        <v>371</v>
      </c>
      <c s="6" t="s">
        <v>390</v>
      </c>
      <c s="36" t="s">
        <v>373</v>
      </c>
      <c s="37">
        <v>0.05</v>
      </c>
      <c s="36">
        <v>0</v>
      </c>
      <c s="36">
        <f>ROUND(G191*H191,6)</f>
      </c>
      <c r="L191" s="38">
        <v>0</v>
      </c>
      <c s="32">
        <f>ROUND(ROUND(L191,2)*ROUND(G191,3),2)</f>
      </c>
      <c s="36" t="s">
        <v>350</v>
      </c>
      <c>
        <f>(M191*21)/100</f>
      </c>
      <c t="s">
        <v>27</v>
      </c>
    </row>
    <row r="192" spans="1:5" ht="12.75">
      <c r="A192" s="35" t="s">
        <v>58</v>
      </c>
      <c r="E192" s="39" t="s">
        <v>374</v>
      </c>
    </row>
    <row r="193" spans="1:5" ht="12.75">
      <c r="A193" s="35" t="s">
        <v>59</v>
      </c>
      <c r="E193" s="40" t="s">
        <v>1269</v>
      </c>
    </row>
    <row r="194" spans="1:5" ht="165.75">
      <c r="A194" t="s">
        <v>60</v>
      </c>
      <c r="E194" s="39" t="s">
        <v>517</v>
      </c>
    </row>
    <row r="195" spans="1:16" ht="25.5">
      <c r="A195" t="s">
        <v>52</v>
      </c>
      <c s="34" t="s">
        <v>255</v>
      </c>
      <c s="34" t="s">
        <v>392</v>
      </c>
      <c s="35" t="s">
        <v>371</v>
      </c>
      <c s="6" t="s">
        <v>393</v>
      </c>
      <c s="36" t="s">
        <v>373</v>
      </c>
      <c s="37">
        <v>0.1</v>
      </c>
      <c s="36">
        <v>0</v>
      </c>
      <c s="36">
        <f>ROUND(G195*H195,6)</f>
      </c>
      <c r="L195" s="38">
        <v>0</v>
      </c>
      <c s="32">
        <f>ROUND(ROUND(L195,2)*ROUND(G195,3),2)</f>
      </c>
      <c s="36" t="s">
        <v>350</v>
      </c>
      <c>
        <f>(M195*21)/100</f>
      </c>
      <c t="s">
        <v>27</v>
      </c>
    </row>
    <row r="196" spans="1:5" ht="12.75">
      <c r="A196" s="35" t="s">
        <v>58</v>
      </c>
      <c r="E196" s="39" t="s">
        <v>374</v>
      </c>
    </row>
    <row r="197" spans="1:5" ht="12.75">
      <c r="A197" s="35" t="s">
        <v>59</v>
      </c>
      <c r="E197" s="40" t="s">
        <v>1269</v>
      </c>
    </row>
    <row r="198" spans="1:5" ht="165.75">
      <c r="A198" t="s">
        <v>60</v>
      </c>
      <c r="E198"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COUNTIFS(L8:L379,"=0",A8:A379,"P")+COUNTIFS(L8:L379,"",A8:A379,"P")+SUM(Q8:Q379)</f>
      </c>
    </row>
    <row r="8" spans="1:13" ht="12.75">
      <c r="A8" t="s">
        <v>44</v>
      </c>
      <c r="C8" s="28" t="s">
        <v>1374</v>
      </c>
      <c r="E8" s="30" t="s">
        <v>1373</v>
      </c>
      <c r="J8" s="29">
        <f>0+J9</f>
      </c>
      <c s="29">
        <f>0+K9</f>
      </c>
      <c s="29">
        <f>0+L9</f>
      </c>
      <c s="29">
        <f>0+M9</f>
      </c>
    </row>
    <row r="9" spans="1:13" ht="12.75">
      <c r="A9" t="s">
        <v>46</v>
      </c>
      <c r="C9" s="31" t="s">
        <v>1375</v>
      </c>
      <c r="E9" s="33" t="s">
        <v>1376</v>
      </c>
      <c r="J9" s="32">
        <f>0+J10+J23+J92+J105+J218</f>
      </c>
      <c s="32">
        <f>0+K10+K23+K92+K105+K218</f>
      </c>
      <c s="32">
        <f>0+L10+L23+L92+L105+L218</f>
      </c>
      <c s="32">
        <f>0+M10+M23+M92+M105+M218</f>
      </c>
    </row>
    <row r="10" spans="1:13" ht="12.75">
      <c r="A10" t="s">
        <v>49</v>
      </c>
      <c r="C10" s="31" t="s">
        <v>594</v>
      </c>
      <c r="E10" s="33" t="s">
        <v>595</v>
      </c>
      <c r="J10" s="32">
        <f>0</f>
      </c>
      <c s="32">
        <f>0</f>
      </c>
      <c s="32">
        <f>0+L11+L15+L19</f>
      </c>
      <c s="32">
        <f>0+M11+M15+M19</f>
      </c>
    </row>
    <row r="11" spans="1:16" ht="12.75">
      <c r="A11" t="s">
        <v>52</v>
      </c>
      <c s="34" t="s">
        <v>53</v>
      </c>
      <c s="34" t="s">
        <v>1377</v>
      </c>
      <c s="35" t="s">
        <v>5</v>
      </c>
      <c s="6" t="s">
        <v>1378</v>
      </c>
      <c s="36" t="s">
        <v>310</v>
      </c>
      <c s="37">
        <v>225</v>
      </c>
      <c s="36">
        <v>0</v>
      </c>
      <c s="36">
        <f>ROUND(G11*H11,6)</f>
      </c>
      <c r="L11" s="38">
        <v>0</v>
      </c>
      <c s="32">
        <f>ROUND(ROUND(L11,2)*ROUND(G11,3),2)</f>
      </c>
      <c s="36" t="s">
        <v>1379</v>
      </c>
      <c>
        <f>(M11*21)/100</f>
      </c>
      <c t="s">
        <v>27</v>
      </c>
    </row>
    <row r="12" spans="1:5" ht="12.75">
      <c r="A12" s="35" t="s">
        <v>58</v>
      </c>
      <c r="E12" s="39" t="s">
        <v>5</v>
      </c>
    </row>
    <row r="13" spans="1:5" ht="12.75">
      <c r="A13" s="35" t="s">
        <v>59</v>
      </c>
      <c r="E13" s="40" t="s">
        <v>5</v>
      </c>
    </row>
    <row r="14" spans="1:5" ht="12.75">
      <c r="A14" t="s">
        <v>60</v>
      </c>
      <c r="E14" s="39" t="s">
        <v>1380</v>
      </c>
    </row>
    <row r="15" spans="1:16" ht="12.75">
      <c r="A15" t="s">
        <v>52</v>
      </c>
      <c s="34" t="s">
        <v>317</v>
      </c>
      <c s="34" t="s">
        <v>1381</v>
      </c>
      <c s="35" t="s">
        <v>5</v>
      </c>
      <c s="6" t="s">
        <v>1382</v>
      </c>
      <c s="36" t="s">
        <v>1383</v>
      </c>
      <c s="37">
        <v>1.289</v>
      </c>
      <c s="36">
        <v>0</v>
      </c>
      <c s="36">
        <f>ROUND(G15*H15,6)</f>
      </c>
      <c r="L15" s="38">
        <v>0</v>
      </c>
      <c s="32">
        <f>ROUND(ROUND(L15,2)*ROUND(G15,3),2)</f>
      </c>
      <c s="36" t="s">
        <v>1379</v>
      </c>
      <c>
        <f>(M15*21)/100</f>
      </c>
      <c t="s">
        <v>27</v>
      </c>
    </row>
    <row r="16" spans="1:5" ht="12.75">
      <c r="A16" s="35" t="s">
        <v>58</v>
      </c>
      <c r="E16" s="39" t="s">
        <v>1384</v>
      </c>
    </row>
    <row r="17" spans="1:5" ht="12.75">
      <c r="A17" s="35" t="s">
        <v>59</v>
      </c>
      <c r="E17" s="40" t="s">
        <v>5</v>
      </c>
    </row>
    <row r="18" spans="1:5" ht="12.75">
      <c r="A18" t="s">
        <v>60</v>
      </c>
      <c r="E18" s="39" t="s">
        <v>1380</v>
      </c>
    </row>
    <row r="19" spans="1:16" ht="12.75">
      <c r="A19" t="s">
        <v>52</v>
      </c>
      <c s="34" t="s">
        <v>321</v>
      </c>
      <c s="34" t="s">
        <v>1385</v>
      </c>
      <c s="35" t="s">
        <v>5</v>
      </c>
      <c s="6" t="s">
        <v>1386</v>
      </c>
      <c s="36" t="s">
        <v>1383</v>
      </c>
      <c s="37">
        <v>1.289</v>
      </c>
      <c s="36">
        <v>0</v>
      </c>
      <c s="36">
        <f>ROUND(G19*H19,6)</f>
      </c>
      <c r="L19" s="38">
        <v>0</v>
      </c>
      <c s="32">
        <f>ROUND(ROUND(L19,2)*ROUND(G19,3),2)</f>
      </c>
      <c s="36" t="s">
        <v>1379</v>
      </c>
      <c>
        <f>(M19*21)/100</f>
      </c>
      <c t="s">
        <v>27</v>
      </c>
    </row>
    <row r="20" spans="1:5" ht="12.75">
      <c r="A20" s="35" t="s">
        <v>58</v>
      </c>
      <c r="E20" s="39" t="s">
        <v>1384</v>
      </c>
    </row>
    <row r="21" spans="1:5" ht="12.75">
      <c r="A21" s="35" t="s">
        <v>59</v>
      </c>
      <c r="E21" s="40" t="s">
        <v>5</v>
      </c>
    </row>
    <row r="22" spans="1:5" ht="25.5">
      <c r="A22" t="s">
        <v>60</v>
      </c>
      <c r="E22" s="39" t="s">
        <v>1387</v>
      </c>
    </row>
    <row r="23" spans="1:13" ht="12.75">
      <c r="A23" t="s">
        <v>49</v>
      </c>
      <c r="C23" s="31" t="s">
        <v>110</v>
      </c>
      <c r="E23" s="33" t="s">
        <v>1007</v>
      </c>
      <c r="J23" s="32">
        <f>0</f>
      </c>
      <c s="32">
        <f>0</f>
      </c>
      <c s="32">
        <f>0+L24+L28+L32+L36+L40+L44+L48+L52+L56+L60+L64+L68+L72+L76+L80+L84+L88</f>
      </c>
      <c s="32">
        <f>0+M24+M28+M32+M36+M40+M44+M48+M52+M56+M60+M64+M68+M72+M76+M80+M84+M88</f>
      </c>
    </row>
    <row r="24" spans="1:16" ht="12.75">
      <c r="A24" t="s">
        <v>52</v>
      </c>
      <c s="34" t="s">
        <v>27</v>
      </c>
      <c s="34" t="s">
        <v>1388</v>
      </c>
      <c s="35" t="s">
        <v>5</v>
      </c>
      <c s="6" t="s">
        <v>1389</v>
      </c>
      <c s="36" t="s">
        <v>56</v>
      </c>
      <c s="37">
        <v>3022.683</v>
      </c>
      <c s="36">
        <v>0</v>
      </c>
      <c s="36">
        <f>ROUND(G24*H24,6)</f>
      </c>
      <c r="L24" s="38">
        <v>0</v>
      </c>
      <c s="32">
        <f>ROUND(ROUND(L24,2)*ROUND(G24,3),2)</f>
      </c>
      <c s="36" t="s">
        <v>1379</v>
      </c>
      <c>
        <f>(M24*21)/100</f>
      </c>
      <c t="s">
        <v>27</v>
      </c>
    </row>
    <row r="25" spans="1:5" ht="12.75">
      <c r="A25" s="35" t="s">
        <v>58</v>
      </c>
      <c r="E25" s="39" t="s">
        <v>5</v>
      </c>
    </row>
    <row r="26" spans="1:5" ht="12.75">
      <c r="A26" s="35" t="s">
        <v>59</v>
      </c>
      <c r="E26" s="40" t="s">
        <v>5</v>
      </c>
    </row>
    <row r="27" spans="1:5" ht="89.25">
      <c r="A27" t="s">
        <v>60</v>
      </c>
      <c r="E27" s="39" t="s">
        <v>1390</v>
      </c>
    </row>
    <row r="28" spans="1:16" ht="12.75">
      <c r="A28" t="s">
        <v>52</v>
      </c>
      <c s="34" t="s">
        <v>26</v>
      </c>
      <c s="34" t="s">
        <v>1391</v>
      </c>
      <c s="35" t="s">
        <v>5</v>
      </c>
      <c s="6" t="s">
        <v>1392</v>
      </c>
      <c s="36" t="s">
        <v>56</v>
      </c>
      <c s="37">
        <v>20.473</v>
      </c>
      <c s="36">
        <v>0</v>
      </c>
      <c s="36">
        <f>ROUND(G28*H28,6)</f>
      </c>
      <c r="L28" s="38">
        <v>0</v>
      </c>
      <c s="32">
        <f>ROUND(ROUND(L28,2)*ROUND(G28,3),2)</f>
      </c>
      <c s="36" t="s">
        <v>1379</v>
      </c>
      <c>
        <f>(M28*21)/100</f>
      </c>
      <c t="s">
        <v>27</v>
      </c>
    </row>
    <row r="29" spans="1:5" ht="12.75">
      <c r="A29" s="35" t="s">
        <v>58</v>
      </c>
      <c r="E29" s="39" t="s">
        <v>5</v>
      </c>
    </row>
    <row r="30" spans="1:5" ht="12.75">
      <c r="A30" s="35" t="s">
        <v>59</v>
      </c>
      <c r="E30" s="40" t="s">
        <v>5</v>
      </c>
    </row>
    <row r="31" spans="1:5" ht="89.25">
      <c r="A31" t="s">
        <v>60</v>
      </c>
      <c r="E31" s="39" t="s">
        <v>1390</v>
      </c>
    </row>
    <row r="32" spans="1:16" ht="25.5">
      <c r="A32" t="s">
        <v>52</v>
      </c>
      <c s="34" t="s">
        <v>70</v>
      </c>
      <c s="34" t="s">
        <v>1393</v>
      </c>
      <c s="35" t="s">
        <v>5</v>
      </c>
      <c s="6" t="s">
        <v>1394</v>
      </c>
      <c s="36" t="s">
        <v>80</v>
      </c>
      <c s="37">
        <v>19.2</v>
      </c>
      <c s="36">
        <v>0</v>
      </c>
      <c s="36">
        <f>ROUND(G32*H32,6)</f>
      </c>
      <c r="L32" s="38">
        <v>0</v>
      </c>
      <c s="32">
        <f>ROUND(ROUND(L32,2)*ROUND(G32,3),2)</f>
      </c>
      <c s="36" t="s">
        <v>1379</v>
      </c>
      <c>
        <f>(M32*21)/100</f>
      </c>
      <c t="s">
        <v>27</v>
      </c>
    </row>
    <row r="33" spans="1:5" ht="12.75">
      <c r="A33" s="35" t="s">
        <v>58</v>
      </c>
      <c r="E33" s="39" t="s">
        <v>5</v>
      </c>
    </row>
    <row r="34" spans="1:5" ht="12.75">
      <c r="A34" s="35" t="s">
        <v>59</v>
      </c>
      <c r="E34" s="40" t="s">
        <v>5</v>
      </c>
    </row>
    <row r="35" spans="1:5" ht="306">
      <c r="A35" t="s">
        <v>60</v>
      </c>
      <c r="E35" s="39" t="s">
        <v>1395</v>
      </c>
    </row>
    <row r="36" spans="1:16" ht="25.5">
      <c r="A36" t="s">
        <v>52</v>
      </c>
      <c s="34" t="s">
        <v>110</v>
      </c>
      <c s="34" t="s">
        <v>1396</v>
      </c>
      <c s="35" t="s">
        <v>5</v>
      </c>
      <c s="6" t="s">
        <v>1397</v>
      </c>
      <c s="36" t="s">
        <v>80</v>
      </c>
      <c s="37">
        <v>16.8</v>
      </c>
      <c s="36">
        <v>0</v>
      </c>
      <c s="36">
        <f>ROUND(G36*H36,6)</f>
      </c>
      <c r="L36" s="38">
        <v>0</v>
      </c>
      <c s="32">
        <f>ROUND(ROUND(L36,2)*ROUND(G36,3),2)</f>
      </c>
      <c s="36" t="s">
        <v>1379</v>
      </c>
      <c>
        <f>(M36*21)/100</f>
      </c>
      <c t="s">
        <v>27</v>
      </c>
    </row>
    <row r="37" spans="1:5" ht="12.75">
      <c r="A37" s="35" t="s">
        <v>58</v>
      </c>
      <c r="E37" s="39" t="s">
        <v>5</v>
      </c>
    </row>
    <row r="38" spans="1:5" ht="12.75">
      <c r="A38" s="35" t="s">
        <v>59</v>
      </c>
      <c r="E38" s="40" t="s">
        <v>5</v>
      </c>
    </row>
    <row r="39" spans="1:5" ht="306">
      <c r="A39" t="s">
        <v>60</v>
      </c>
      <c r="E39" s="39" t="s">
        <v>1398</v>
      </c>
    </row>
    <row r="40" spans="1:16" ht="25.5">
      <c r="A40" t="s">
        <v>52</v>
      </c>
      <c s="34" t="s">
        <v>115</v>
      </c>
      <c s="34" t="s">
        <v>1399</v>
      </c>
      <c s="35" t="s">
        <v>5</v>
      </c>
      <c s="6" t="s">
        <v>1400</v>
      </c>
      <c s="36" t="s">
        <v>80</v>
      </c>
      <c s="37">
        <v>1065.639</v>
      </c>
      <c s="36">
        <v>0</v>
      </c>
      <c s="36">
        <f>ROUND(G40*H40,6)</f>
      </c>
      <c r="L40" s="38">
        <v>0</v>
      </c>
      <c s="32">
        <f>ROUND(ROUND(L40,2)*ROUND(G40,3),2)</f>
      </c>
      <c s="36" t="s">
        <v>1379</v>
      </c>
      <c>
        <f>(M40*21)/100</f>
      </c>
      <c t="s">
        <v>27</v>
      </c>
    </row>
    <row r="41" spans="1:5" ht="12.75">
      <c r="A41" s="35" t="s">
        <v>58</v>
      </c>
      <c r="E41" s="39" t="s">
        <v>5</v>
      </c>
    </row>
    <row r="42" spans="1:5" ht="12.75">
      <c r="A42" s="35" t="s">
        <v>59</v>
      </c>
      <c r="E42" s="40" t="s">
        <v>5</v>
      </c>
    </row>
    <row r="43" spans="1:5" ht="344.25">
      <c r="A43" t="s">
        <v>60</v>
      </c>
      <c r="E43" s="39" t="s">
        <v>1401</v>
      </c>
    </row>
    <row r="44" spans="1:16" ht="12.75">
      <c r="A44" t="s">
        <v>52</v>
      </c>
      <c s="34" t="s">
        <v>75</v>
      </c>
      <c s="34" t="s">
        <v>1402</v>
      </c>
      <c s="35" t="s">
        <v>5</v>
      </c>
      <c s="6" t="s">
        <v>1403</v>
      </c>
      <c s="36" t="s">
        <v>85</v>
      </c>
      <c s="37">
        <v>1</v>
      </c>
      <c s="36">
        <v>0</v>
      </c>
      <c s="36">
        <f>ROUND(G44*H44,6)</f>
      </c>
      <c r="L44" s="38">
        <v>0</v>
      </c>
      <c s="32">
        <f>ROUND(ROUND(L44,2)*ROUND(G44,3),2)</f>
      </c>
      <c s="36" t="s">
        <v>1379</v>
      </c>
      <c>
        <f>(M44*21)/100</f>
      </c>
      <c t="s">
        <v>27</v>
      </c>
    </row>
    <row r="45" spans="1:5" ht="12.75">
      <c r="A45" s="35" t="s">
        <v>58</v>
      </c>
      <c r="E45" s="39" t="s">
        <v>5</v>
      </c>
    </row>
    <row r="46" spans="1:5" ht="12.75">
      <c r="A46" s="35" t="s">
        <v>59</v>
      </c>
      <c r="E46" s="40" t="s">
        <v>5</v>
      </c>
    </row>
    <row r="47" spans="1:5" ht="409.5">
      <c r="A47" t="s">
        <v>60</v>
      </c>
      <c r="E47" s="39" t="s">
        <v>1404</v>
      </c>
    </row>
    <row r="48" spans="1:16" ht="12.75">
      <c r="A48" t="s">
        <v>52</v>
      </c>
      <c s="34" t="s">
        <v>122</v>
      </c>
      <c s="34" t="s">
        <v>1405</v>
      </c>
      <c s="35" t="s">
        <v>5</v>
      </c>
      <c s="6" t="s">
        <v>1406</v>
      </c>
      <c s="36" t="s">
        <v>85</v>
      </c>
      <c s="37">
        <v>1</v>
      </c>
      <c s="36">
        <v>0</v>
      </c>
      <c s="36">
        <f>ROUND(G48*H48,6)</f>
      </c>
      <c r="L48" s="38">
        <v>0</v>
      </c>
      <c s="32">
        <f>ROUND(ROUND(L48,2)*ROUND(G48,3),2)</f>
      </c>
      <c s="36" t="s">
        <v>1379</v>
      </c>
      <c>
        <f>(M48*21)/100</f>
      </c>
      <c t="s">
        <v>27</v>
      </c>
    </row>
    <row r="49" spans="1:5" ht="12.75">
      <c r="A49" s="35" t="s">
        <v>58</v>
      </c>
      <c r="E49" s="39" t="s">
        <v>5</v>
      </c>
    </row>
    <row r="50" spans="1:5" ht="12.75">
      <c r="A50" s="35" t="s">
        <v>59</v>
      </c>
      <c r="E50" s="40" t="s">
        <v>5</v>
      </c>
    </row>
    <row r="51" spans="1:5" ht="409.5">
      <c r="A51" t="s">
        <v>60</v>
      </c>
      <c r="E51" s="39" t="s">
        <v>1404</v>
      </c>
    </row>
    <row r="52" spans="1:16" ht="12.75">
      <c r="A52" t="s">
        <v>52</v>
      </c>
      <c s="34" t="s">
        <v>126</v>
      </c>
      <c s="34" t="s">
        <v>1407</v>
      </c>
      <c s="35" t="s">
        <v>5</v>
      </c>
      <c s="6" t="s">
        <v>1408</v>
      </c>
      <c s="36" t="s">
        <v>85</v>
      </c>
      <c s="37">
        <v>1</v>
      </c>
      <c s="36">
        <v>0</v>
      </c>
      <c s="36">
        <f>ROUND(G52*H52,6)</f>
      </c>
      <c r="L52" s="38">
        <v>0</v>
      </c>
      <c s="32">
        <f>ROUND(ROUND(L52,2)*ROUND(G52,3),2)</f>
      </c>
      <c s="36" t="s">
        <v>1379</v>
      </c>
      <c>
        <f>(M52*21)/100</f>
      </c>
      <c t="s">
        <v>27</v>
      </c>
    </row>
    <row r="53" spans="1:5" ht="12.75">
      <c r="A53" s="35" t="s">
        <v>58</v>
      </c>
      <c r="E53" s="39" t="s">
        <v>5</v>
      </c>
    </row>
    <row r="54" spans="1:5" ht="12.75">
      <c r="A54" s="35" t="s">
        <v>59</v>
      </c>
      <c r="E54" s="40" t="s">
        <v>5</v>
      </c>
    </row>
    <row r="55" spans="1:5" ht="409.5">
      <c r="A55" t="s">
        <v>60</v>
      </c>
      <c r="E55" s="39" t="s">
        <v>1404</v>
      </c>
    </row>
    <row r="56" spans="1:16" ht="12.75">
      <c r="A56" t="s">
        <v>52</v>
      </c>
      <c s="34" t="s">
        <v>130</v>
      </c>
      <c s="34" t="s">
        <v>1409</v>
      </c>
      <c s="35" t="s">
        <v>5</v>
      </c>
      <c s="6" t="s">
        <v>1410</v>
      </c>
      <c s="36" t="s">
        <v>94</v>
      </c>
      <c s="37">
        <v>3</v>
      </c>
      <c s="36">
        <v>0</v>
      </c>
      <c s="36">
        <f>ROUND(G56*H56,6)</f>
      </c>
      <c r="L56" s="38">
        <v>0</v>
      </c>
      <c s="32">
        <f>ROUND(ROUND(L56,2)*ROUND(G56,3),2)</f>
      </c>
      <c s="36" t="s">
        <v>1379</v>
      </c>
      <c>
        <f>(M56*21)/100</f>
      </c>
      <c t="s">
        <v>27</v>
      </c>
    </row>
    <row r="57" spans="1:5" ht="12.75">
      <c r="A57" s="35" t="s">
        <v>58</v>
      </c>
      <c r="E57" s="39" t="s">
        <v>5</v>
      </c>
    </row>
    <row r="58" spans="1:5" ht="12.75">
      <c r="A58" s="35" t="s">
        <v>59</v>
      </c>
      <c r="E58" s="40" t="s">
        <v>5</v>
      </c>
    </row>
    <row r="59" spans="1:5" ht="114.75">
      <c r="A59" t="s">
        <v>60</v>
      </c>
      <c r="E59" s="39" t="s">
        <v>1411</v>
      </c>
    </row>
    <row r="60" spans="1:16" ht="25.5">
      <c r="A60" t="s">
        <v>52</v>
      </c>
      <c s="34" t="s">
        <v>134</v>
      </c>
      <c s="34" t="s">
        <v>1412</v>
      </c>
      <c s="35" t="s">
        <v>5</v>
      </c>
      <c s="6" t="s">
        <v>1413</v>
      </c>
      <c s="36" t="s">
        <v>94</v>
      </c>
      <c s="37">
        <v>1</v>
      </c>
      <c s="36">
        <v>0</v>
      </c>
      <c s="36">
        <f>ROUND(G60*H60,6)</f>
      </c>
      <c r="L60" s="38">
        <v>0</v>
      </c>
      <c s="32">
        <f>ROUND(ROUND(L60,2)*ROUND(G60,3),2)</f>
      </c>
      <c s="36" t="s">
        <v>1379</v>
      </c>
      <c>
        <f>(M60*21)/100</f>
      </c>
      <c t="s">
        <v>27</v>
      </c>
    </row>
    <row r="61" spans="1:5" ht="12.75">
      <c r="A61" s="35" t="s">
        <v>58</v>
      </c>
      <c r="E61" s="39" t="s">
        <v>5</v>
      </c>
    </row>
    <row r="62" spans="1:5" ht="12.75">
      <c r="A62" s="35" t="s">
        <v>59</v>
      </c>
      <c r="E62" s="40" t="s">
        <v>5</v>
      </c>
    </row>
    <row r="63" spans="1:5" ht="102">
      <c r="A63" t="s">
        <v>60</v>
      </c>
      <c r="E63" s="39" t="s">
        <v>1414</v>
      </c>
    </row>
    <row r="64" spans="1:16" ht="25.5">
      <c r="A64" t="s">
        <v>52</v>
      </c>
      <c s="34" t="s">
        <v>138</v>
      </c>
      <c s="34" t="s">
        <v>1415</v>
      </c>
      <c s="35" t="s">
        <v>5</v>
      </c>
      <c s="6" t="s">
        <v>1416</v>
      </c>
      <c s="36" t="s">
        <v>94</v>
      </c>
      <c s="37">
        <v>1</v>
      </c>
      <c s="36">
        <v>0</v>
      </c>
      <c s="36">
        <f>ROUND(G64*H64,6)</f>
      </c>
      <c r="L64" s="38">
        <v>0</v>
      </c>
      <c s="32">
        <f>ROUND(ROUND(L64,2)*ROUND(G64,3),2)</f>
      </c>
      <c s="36" t="s">
        <v>1379</v>
      </c>
      <c>
        <f>(M64*21)/100</f>
      </c>
      <c t="s">
        <v>27</v>
      </c>
    </row>
    <row r="65" spans="1:5" ht="12.75">
      <c r="A65" s="35" t="s">
        <v>58</v>
      </c>
      <c r="E65" s="39" t="s">
        <v>5</v>
      </c>
    </row>
    <row r="66" spans="1:5" ht="12.75">
      <c r="A66" s="35" t="s">
        <v>59</v>
      </c>
      <c r="E66" s="40" t="s">
        <v>5</v>
      </c>
    </row>
    <row r="67" spans="1:5" ht="102">
      <c r="A67" t="s">
        <v>60</v>
      </c>
      <c r="E67" s="39" t="s">
        <v>1414</v>
      </c>
    </row>
    <row r="68" spans="1:16" ht="25.5">
      <c r="A68" t="s">
        <v>52</v>
      </c>
      <c s="34" t="s">
        <v>143</v>
      </c>
      <c s="34" t="s">
        <v>1417</v>
      </c>
      <c s="35" t="s">
        <v>5</v>
      </c>
      <c s="6" t="s">
        <v>1418</v>
      </c>
      <c s="36" t="s">
        <v>94</v>
      </c>
      <c s="37">
        <v>1</v>
      </c>
      <c s="36">
        <v>0</v>
      </c>
      <c s="36">
        <f>ROUND(G68*H68,6)</f>
      </c>
      <c r="L68" s="38">
        <v>0</v>
      </c>
      <c s="32">
        <f>ROUND(ROUND(L68,2)*ROUND(G68,3),2)</f>
      </c>
      <c s="36" t="s">
        <v>1379</v>
      </c>
      <c>
        <f>(M68*21)/100</f>
      </c>
      <c t="s">
        <v>27</v>
      </c>
    </row>
    <row r="69" spans="1:5" ht="12.75">
      <c r="A69" s="35" t="s">
        <v>58</v>
      </c>
      <c r="E69" s="39" t="s">
        <v>5</v>
      </c>
    </row>
    <row r="70" spans="1:5" ht="12.75">
      <c r="A70" s="35" t="s">
        <v>59</v>
      </c>
      <c r="E70" s="40" t="s">
        <v>5</v>
      </c>
    </row>
    <row r="71" spans="1:5" ht="102">
      <c r="A71" t="s">
        <v>60</v>
      </c>
      <c r="E71" s="39" t="s">
        <v>1414</v>
      </c>
    </row>
    <row r="72" spans="1:16" ht="12.75">
      <c r="A72" t="s">
        <v>52</v>
      </c>
      <c s="34" t="s">
        <v>147</v>
      </c>
      <c s="34" t="s">
        <v>1419</v>
      </c>
      <c s="35" t="s">
        <v>5</v>
      </c>
      <c s="6" t="s">
        <v>1420</v>
      </c>
      <c s="36" t="s">
        <v>85</v>
      </c>
      <c s="37">
        <v>3</v>
      </c>
      <c s="36">
        <v>0</v>
      </c>
      <c s="36">
        <f>ROUND(G72*H72,6)</f>
      </c>
      <c r="L72" s="38">
        <v>0</v>
      </c>
      <c s="32">
        <f>ROUND(ROUND(L72,2)*ROUND(G72,3),2)</f>
      </c>
      <c s="36" t="s">
        <v>1379</v>
      </c>
      <c>
        <f>(M72*21)/100</f>
      </c>
      <c t="s">
        <v>27</v>
      </c>
    </row>
    <row r="73" spans="1:5" ht="12.75">
      <c r="A73" s="35" t="s">
        <v>58</v>
      </c>
      <c r="E73" s="39" t="s">
        <v>5</v>
      </c>
    </row>
    <row r="74" spans="1:5" ht="12.75">
      <c r="A74" s="35" t="s">
        <v>59</v>
      </c>
      <c r="E74" s="40" t="s">
        <v>5</v>
      </c>
    </row>
    <row r="75" spans="1:5" ht="76.5">
      <c r="A75" t="s">
        <v>60</v>
      </c>
      <c r="E75" s="39" t="s">
        <v>1421</v>
      </c>
    </row>
    <row r="76" spans="1:16" ht="25.5">
      <c r="A76" t="s">
        <v>52</v>
      </c>
      <c s="34" t="s">
        <v>151</v>
      </c>
      <c s="34" t="s">
        <v>1422</v>
      </c>
      <c s="35" t="s">
        <v>5</v>
      </c>
      <c s="6" t="s">
        <v>1423</v>
      </c>
      <c s="36" t="s">
        <v>80</v>
      </c>
      <c s="37">
        <v>47.124</v>
      </c>
      <c s="36">
        <v>0</v>
      </c>
      <c s="36">
        <f>ROUND(G76*H76,6)</f>
      </c>
      <c r="L76" s="38">
        <v>0</v>
      </c>
      <c s="32">
        <f>ROUND(ROUND(L76,2)*ROUND(G76,3),2)</f>
      </c>
      <c s="36" t="s">
        <v>1379</v>
      </c>
      <c>
        <f>(M76*21)/100</f>
      </c>
      <c t="s">
        <v>27</v>
      </c>
    </row>
    <row r="77" spans="1:5" ht="12.75">
      <c r="A77" s="35" t="s">
        <v>58</v>
      </c>
      <c r="E77" s="39" t="s">
        <v>5</v>
      </c>
    </row>
    <row r="78" spans="1:5" ht="12.75">
      <c r="A78" s="35" t="s">
        <v>59</v>
      </c>
      <c r="E78" s="40" t="s">
        <v>5</v>
      </c>
    </row>
    <row r="79" spans="1:5" ht="114.75">
      <c r="A79" t="s">
        <v>60</v>
      </c>
      <c r="E79" s="39" t="s">
        <v>1424</v>
      </c>
    </row>
    <row r="80" spans="1:16" ht="12.75">
      <c r="A80" t="s">
        <v>52</v>
      </c>
      <c s="34" t="s">
        <v>155</v>
      </c>
      <c s="34" t="s">
        <v>1425</v>
      </c>
      <c s="35" t="s">
        <v>5</v>
      </c>
      <c s="6" t="s">
        <v>1426</v>
      </c>
      <c s="36" t="s">
        <v>85</v>
      </c>
      <c s="37">
        <v>52</v>
      </c>
      <c s="36">
        <v>0</v>
      </c>
      <c s="36">
        <f>ROUND(G80*H80,6)</f>
      </c>
      <c r="L80" s="38">
        <v>0</v>
      </c>
      <c s="32">
        <f>ROUND(ROUND(L80,2)*ROUND(G80,3),2)</f>
      </c>
      <c s="36" t="s">
        <v>1379</v>
      </c>
      <c>
        <f>(M80*21)/100</f>
      </c>
      <c t="s">
        <v>27</v>
      </c>
    </row>
    <row r="81" spans="1:5" ht="12.75">
      <c r="A81" s="35" t="s">
        <v>58</v>
      </c>
      <c r="E81" s="39" t="s">
        <v>5</v>
      </c>
    </row>
    <row r="82" spans="1:5" ht="12.75">
      <c r="A82" s="35" t="s">
        <v>59</v>
      </c>
      <c r="E82" s="40" t="s">
        <v>5</v>
      </c>
    </row>
    <row r="83" spans="1:5" ht="255">
      <c r="A83" t="s">
        <v>60</v>
      </c>
      <c r="E83" s="39" t="s">
        <v>1427</v>
      </c>
    </row>
    <row r="84" spans="1:16" ht="12.75">
      <c r="A84" t="s">
        <v>52</v>
      </c>
      <c s="34" t="s">
        <v>77</v>
      </c>
      <c s="34" t="s">
        <v>1428</v>
      </c>
      <c s="35" t="s">
        <v>5</v>
      </c>
      <c s="6" t="s">
        <v>1429</v>
      </c>
      <c s="36" t="s">
        <v>85</v>
      </c>
      <c s="37">
        <v>84</v>
      </c>
      <c s="36">
        <v>0</v>
      </c>
      <c s="36">
        <f>ROUND(G84*H84,6)</f>
      </c>
      <c r="L84" s="38">
        <v>0</v>
      </c>
      <c s="32">
        <f>ROUND(ROUND(L84,2)*ROUND(G84,3),2)</f>
      </c>
      <c s="36" t="s">
        <v>1379</v>
      </c>
      <c>
        <f>(M84*21)/100</f>
      </c>
      <c t="s">
        <v>27</v>
      </c>
    </row>
    <row r="85" spans="1:5" ht="12.75">
      <c r="A85" s="35" t="s">
        <v>58</v>
      </c>
      <c r="E85" s="39" t="s">
        <v>5</v>
      </c>
    </row>
    <row r="86" spans="1:5" ht="12.75">
      <c r="A86" s="35" t="s">
        <v>59</v>
      </c>
      <c r="E86" s="40" t="s">
        <v>5</v>
      </c>
    </row>
    <row r="87" spans="1:5" ht="255">
      <c r="A87" t="s">
        <v>60</v>
      </c>
      <c r="E87" s="39" t="s">
        <v>1427</v>
      </c>
    </row>
    <row r="88" spans="1:16" ht="12.75">
      <c r="A88" t="s">
        <v>52</v>
      </c>
      <c s="34" t="s">
        <v>325</v>
      </c>
      <c s="34" t="s">
        <v>1430</v>
      </c>
      <c s="35" t="s">
        <v>5</v>
      </c>
      <c s="6" t="s">
        <v>1431</v>
      </c>
      <c s="36" t="s">
        <v>85</v>
      </c>
      <c s="37">
        <v>24</v>
      </c>
      <c s="36">
        <v>0</v>
      </c>
      <c s="36">
        <f>ROUND(G88*H88,6)</f>
      </c>
      <c r="L88" s="38">
        <v>0</v>
      </c>
      <c s="32">
        <f>ROUND(ROUND(L88,2)*ROUND(G88,3),2)</f>
      </c>
      <c s="36" t="s">
        <v>1379</v>
      </c>
      <c>
        <f>(M88*21)/100</f>
      </c>
      <c t="s">
        <v>27</v>
      </c>
    </row>
    <row r="89" spans="1:5" ht="12.75">
      <c r="A89" s="35" t="s">
        <v>58</v>
      </c>
      <c r="E89" s="39" t="s">
        <v>5</v>
      </c>
    </row>
    <row r="90" spans="1:5" ht="12.75">
      <c r="A90" s="35" t="s">
        <v>59</v>
      </c>
      <c r="E90" s="40" t="s">
        <v>5</v>
      </c>
    </row>
    <row r="91" spans="1:5" ht="102">
      <c r="A91" t="s">
        <v>60</v>
      </c>
      <c r="E91" s="39" t="s">
        <v>1432</v>
      </c>
    </row>
    <row r="92" spans="1:13" ht="12.75">
      <c r="A92" t="s">
        <v>49</v>
      </c>
      <c r="C92" s="31" t="s">
        <v>75</v>
      </c>
      <c r="E92" s="33" t="s">
        <v>76</v>
      </c>
      <c r="J92" s="32">
        <f>0</f>
      </c>
      <c s="32">
        <f>0</f>
      </c>
      <c s="32">
        <f>0+L93+L97+L101</f>
      </c>
      <c s="32">
        <f>0+M93+M97+M101</f>
      </c>
    </row>
    <row r="93" spans="1:16" ht="12.75">
      <c r="A93" t="s">
        <v>52</v>
      </c>
      <c s="34" t="s">
        <v>82</v>
      </c>
      <c s="34" t="s">
        <v>225</v>
      </c>
      <c s="35" t="s">
        <v>5</v>
      </c>
      <c s="6" t="s">
        <v>226</v>
      </c>
      <c s="36" t="s">
        <v>85</v>
      </c>
      <c s="37">
        <v>2</v>
      </c>
      <c s="36">
        <v>0</v>
      </c>
      <c s="36">
        <f>ROUND(G93*H93,6)</f>
      </c>
      <c r="L93" s="38">
        <v>0</v>
      </c>
      <c s="32">
        <f>ROUND(ROUND(L93,2)*ROUND(G93,3),2)</f>
      </c>
      <c s="36" t="s">
        <v>1379</v>
      </c>
      <c>
        <f>(M93*21)/100</f>
      </c>
      <c t="s">
        <v>27</v>
      </c>
    </row>
    <row r="94" spans="1:5" ht="12.75">
      <c r="A94" s="35" t="s">
        <v>58</v>
      </c>
      <c r="E94" s="39" t="s">
        <v>5</v>
      </c>
    </row>
    <row r="95" spans="1:5" ht="12.75">
      <c r="A95" s="35" t="s">
        <v>59</v>
      </c>
      <c r="E95" s="40" t="s">
        <v>5</v>
      </c>
    </row>
    <row r="96" spans="1:5" ht="114.75">
      <c r="A96" t="s">
        <v>60</v>
      </c>
      <c r="E96" s="39" t="s">
        <v>1433</v>
      </c>
    </row>
    <row r="97" spans="1:16" ht="12.75">
      <c r="A97" t="s">
        <v>52</v>
      </c>
      <c s="34" t="s">
        <v>87</v>
      </c>
      <c s="34" t="s">
        <v>229</v>
      </c>
      <c s="35" t="s">
        <v>5</v>
      </c>
      <c s="6" t="s">
        <v>230</v>
      </c>
      <c s="36" t="s">
        <v>85</v>
      </c>
      <c s="37">
        <v>2</v>
      </c>
      <c s="36">
        <v>0</v>
      </c>
      <c s="36">
        <f>ROUND(G97*H97,6)</f>
      </c>
      <c r="L97" s="38">
        <v>0</v>
      </c>
      <c s="32">
        <f>ROUND(ROUND(L97,2)*ROUND(G97,3),2)</f>
      </c>
      <c s="36" t="s">
        <v>1379</v>
      </c>
      <c>
        <f>(M97*21)/100</f>
      </c>
      <c t="s">
        <v>27</v>
      </c>
    </row>
    <row r="98" spans="1:5" ht="12.75">
      <c r="A98" s="35" t="s">
        <v>58</v>
      </c>
      <c r="E98" s="39" t="s">
        <v>5</v>
      </c>
    </row>
    <row r="99" spans="1:5" ht="12.75">
      <c r="A99" s="35" t="s">
        <v>59</v>
      </c>
      <c r="E99" s="40" t="s">
        <v>5</v>
      </c>
    </row>
    <row r="100" spans="1:5" ht="140.25">
      <c r="A100" t="s">
        <v>60</v>
      </c>
      <c r="E100" s="39" t="s">
        <v>1434</v>
      </c>
    </row>
    <row r="101" spans="1:16" ht="12.75">
      <c r="A101" t="s">
        <v>52</v>
      </c>
      <c s="34" t="s">
        <v>91</v>
      </c>
      <c s="34" t="s">
        <v>233</v>
      </c>
      <c s="35" t="s">
        <v>5</v>
      </c>
      <c s="6" t="s">
        <v>234</v>
      </c>
      <c s="36" t="s">
        <v>85</v>
      </c>
      <c s="37">
        <v>2</v>
      </c>
      <c s="36">
        <v>0</v>
      </c>
      <c s="36">
        <f>ROUND(G101*H101,6)</f>
      </c>
      <c r="L101" s="38">
        <v>0</v>
      </c>
      <c s="32">
        <f>ROUND(ROUND(L101,2)*ROUND(G101,3),2)</f>
      </c>
      <c s="36" t="s">
        <v>1379</v>
      </c>
      <c>
        <f>(M101*21)/100</f>
      </c>
      <c t="s">
        <v>27</v>
      </c>
    </row>
    <row r="102" spans="1:5" ht="12.75">
      <c r="A102" s="35" t="s">
        <v>58</v>
      </c>
      <c r="E102" s="39" t="s">
        <v>5</v>
      </c>
    </row>
    <row r="103" spans="1:5" ht="12.75">
      <c r="A103" s="35" t="s">
        <v>59</v>
      </c>
      <c r="E103" s="40" t="s">
        <v>5</v>
      </c>
    </row>
    <row r="104" spans="1:5" ht="153">
      <c r="A104" t="s">
        <v>60</v>
      </c>
      <c r="E104" s="39" t="s">
        <v>1435</v>
      </c>
    </row>
    <row r="105" spans="1:13" ht="12.75">
      <c r="A105" t="s">
        <v>49</v>
      </c>
      <c r="C105" s="31" t="s">
        <v>126</v>
      </c>
      <c r="E105" s="33" t="s">
        <v>1436</v>
      </c>
      <c r="J105" s="32">
        <f>0</f>
      </c>
      <c s="32">
        <f>0</f>
      </c>
      <c s="32">
        <f>0+L106+L110+L114+L118+L122+L126+L130+L134+L138+L142+L146+L150+L154+L158+L162+L166+L170+L174+L178+L182+L186+L190+L194+L198+L202+L206+L210+L214</f>
      </c>
      <c s="32">
        <f>0+M106+M110+M114+M118+M122+M126+M130+M134+M138+M142+M146+M150+M154+M158+M162+M166+M170+M174+M178+M182+M186+M190+M194+M198+M202+M206+M210+M214</f>
      </c>
    </row>
    <row r="106" spans="1:16" ht="12.75">
      <c r="A106" t="s">
        <v>52</v>
      </c>
      <c s="34" t="s">
        <v>96</v>
      </c>
      <c s="34" t="s">
        <v>1437</v>
      </c>
      <c s="35" t="s">
        <v>5</v>
      </c>
      <c s="6" t="s">
        <v>1438</v>
      </c>
      <c s="36" t="s">
        <v>80</v>
      </c>
      <c s="37">
        <v>3.6</v>
      </c>
      <c s="36">
        <v>0</v>
      </c>
      <c s="36">
        <f>ROUND(G106*H106,6)</f>
      </c>
      <c r="L106" s="38">
        <v>0</v>
      </c>
      <c s="32">
        <f>ROUND(ROUND(L106,2)*ROUND(G106,3),2)</f>
      </c>
      <c s="36" t="s">
        <v>1379</v>
      </c>
      <c>
        <f>(M106*21)/100</f>
      </c>
      <c t="s">
        <v>27</v>
      </c>
    </row>
    <row r="107" spans="1:5" ht="12.75">
      <c r="A107" s="35" t="s">
        <v>58</v>
      </c>
      <c r="E107" s="39" t="s">
        <v>5</v>
      </c>
    </row>
    <row r="108" spans="1:5" ht="12.75">
      <c r="A108" s="35" t="s">
        <v>59</v>
      </c>
      <c r="E108" s="40" t="s">
        <v>5</v>
      </c>
    </row>
    <row r="109" spans="1:5" ht="140.25">
      <c r="A109" t="s">
        <v>60</v>
      </c>
      <c r="E109" s="39" t="s">
        <v>1439</v>
      </c>
    </row>
    <row r="110" spans="1:16" ht="12.75">
      <c r="A110" t="s">
        <v>52</v>
      </c>
      <c s="34" t="s">
        <v>181</v>
      </c>
      <c s="34" t="s">
        <v>1440</v>
      </c>
      <c s="35" t="s">
        <v>5</v>
      </c>
      <c s="6" t="s">
        <v>1441</v>
      </c>
      <c s="36" t="s">
        <v>85</v>
      </c>
      <c s="37">
        <v>1</v>
      </c>
      <c s="36">
        <v>0</v>
      </c>
      <c s="36">
        <f>ROUND(G110*H110,6)</f>
      </c>
      <c r="L110" s="38">
        <v>0</v>
      </c>
      <c s="32">
        <f>ROUND(ROUND(L110,2)*ROUND(G110,3),2)</f>
      </c>
      <c s="36" t="s">
        <v>1379</v>
      </c>
      <c>
        <f>(M110*21)/100</f>
      </c>
      <c t="s">
        <v>27</v>
      </c>
    </row>
    <row r="111" spans="1:5" ht="12.75">
      <c r="A111" s="35" t="s">
        <v>58</v>
      </c>
      <c r="E111" s="39" t="s">
        <v>5</v>
      </c>
    </row>
    <row r="112" spans="1:5" ht="12.75">
      <c r="A112" s="35" t="s">
        <v>59</v>
      </c>
      <c r="E112" s="40" t="s">
        <v>5</v>
      </c>
    </row>
    <row r="113" spans="1:5" ht="127.5">
      <c r="A113" t="s">
        <v>60</v>
      </c>
      <c r="E113" s="39" t="s">
        <v>1442</v>
      </c>
    </row>
    <row r="114" spans="1:16" ht="12.75">
      <c r="A114" t="s">
        <v>52</v>
      </c>
      <c s="34" t="s">
        <v>186</v>
      </c>
      <c s="34" t="s">
        <v>1443</v>
      </c>
      <c s="35" t="s">
        <v>5</v>
      </c>
      <c s="6" t="s">
        <v>1444</v>
      </c>
      <c s="36" t="s">
        <v>85</v>
      </c>
      <c s="37">
        <v>2</v>
      </c>
      <c s="36">
        <v>0</v>
      </c>
      <c s="36">
        <f>ROUND(G114*H114,6)</f>
      </c>
      <c r="L114" s="38">
        <v>0</v>
      </c>
      <c s="32">
        <f>ROUND(ROUND(L114,2)*ROUND(G114,3),2)</f>
      </c>
      <c s="36" t="s">
        <v>1379</v>
      </c>
      <c>
        <f>(M114*21)/100</f>
      </c>
      <c t="s">
        <v>27</v>
      </c>
    </row>
    <row r="115" spans="1:5" ht="12.75">
      <c r="A115" s="35" t="s">
        <v>58</v>
      </c>
      <c r="E115" s="39" t="s">
        <v>5</v>
      </c>
    </row>
    <row r="116" spans="1:5" ht="12.75">
      <c r="A116" s="35" t="s">
        <v>59</v>
      </c>
      <c r="E116" s="40" t="s">
        <v>5</v>
      </c>
    </row>
    <row r="117" spans="1:5" ht="165.75">
      <c r="A117" t="s">
        <v>60</v>
      </c>
      <c r="E117" s="39" t="s">
        <v>1445</v>
      </c>
    </row>
    <row r="118" spans="1:16" ht="12.75">
      <c r="A118" t="s">
        <v>52</v>
      </c>
      <c s="34" t="s">
        <v>189</v>
      </c>
      <c s="34" t="s">
        <v>1446</v>
      </c>
      <c s="35" t="s">
        <v>5</v>
      </c>
      <c s="6" t="s">
        <v>1447</v>
      </c>
      <c s="36" t="s">
        <v>85</v>
      </c>
      <c s="37">
        <v>5</v>
      </c>
      <c s="36">
        <v>0</v>
      </c>
      <c s="36">
        <f>ROUND(G118*H118,6)</f>
      </c>
      <c r="L118" s="38">
        <v>0</v>
      </c>
      <c s="32">
        <f>ROUND(ROUND(L118,2)*ROUND(G118,3),2)</f>
      </c>
      <c s="36" t="s">
        <v>1379</v>
      </c>
      <c>
        <f>(M118*21)/100</f>
      </c>
      <c t="s">
        <v>27</v>
      </c>
    </row>
    <row r="119" spans="1:5" ht="12.75">
      <c r="A119" s="35" t="s">
        <v>58</v>
      </c>
      <c r="E119" s="39" t="s">
        <v>5</v>
      </c>
    </row>
    <row r="120" spans="1:5" ht="12.75">
      <c r="A120" s="35" t="s">
        <v>59</v>
      </c>
      <c r="E120" s="40" t="s">
        <v>5</v>
      </c>
    </row>
    <row r="121" spans="1:5" ht="89.25">
      <c r="A121" t="s">
        <v>60</v>
      </c>
      <c r="E121" s="39" t="s">
        <v>1448</v>
      </c>
    </row>
    <row r="122" spans="1:16" ht="12.75">
      <c r="A122" t="s">
        <v>52</v>
      </c>
      <c s="34" t="s">
        <v>193</v>
      </c>
      <c s="34" t="s">
        <v>1449</v>
      </c>
      <c s="35" t="s">
        <v>5</v>
      </c>
      <c s="6" t="s">
        <v>1450</v>
      </c>
      <c s="36" t="s">
        <v>85</v>
      </c>
      <c s="37">
        <v>3</v>
      </c>
      <c s="36">
        <v>0</v>
      </c>
      <c s="36">
        <f>ROUND(G122*H122,6)</f>
      </c>
      <c r="L122" s="38">
        <v>0</v>
      </c>
      <c s="32">
        <f>ROUND(ROUND(L122,2)*ROUND(G122,3),2)</f>
      </c>
      <c s="36" t="s">
        <v>1379</v>
      </c>
      <c>
        <f>(M122*21)/100</f>
      </c>
      <c t="s">
        <v>27</v>
      </c>
    </row>
    <row r="123" spans="1:5" ht="12.75">
      <c r="A123" s="35" t="s">
        <v>58</v>
      </c>
      <c r="E123" s="39" t="s">
        <v>5</v>
      </c>
    </row>
    <row r="124" spans="1:5" ht="12.75">
      <c r="A124" s="35" t="s">
        <v>59</v>
      </c>
      <c r="E124" s="40" t="s">
        <v>5</v>
      </c>
    </row>
    <row r="125" spans="1:5" ht="89.25">
      <c r="A125" t="s">
        <v>60</v>
      </c>
      <c r="E125" s="39" t="s">
        <v>1448</v>
      </c>
    </row>
    <row r="126" spans="1:16" ht="12.75">
      <c r="A126" t="s">
        <v>52</v>
      </c>
      <c s="34" t="s">
        <v>196</v>
      </c>
      <c s="34" t="s">
        <v>1451</v>
      </c>
      <c s="35" t="s">
        <v>5</v>
      </c>
      <c s="6" t="s">
        <v>1452</v>
      </c>
      <c s="36" t="s">
        <v>85</v>
      </c>
      <c s="37">
        <v>2</v>
      </c>
      <c s="36">
        <v>0</v>
      </c>
      <c s="36">
        <f>ROUND(G126*H126,6)</f>
      </c>
      <c r="L126" s="38">
        <v>0</v>
      </c>
      <c s="32">
        <f>ROUND(ROUND(L126,2)*ROUND(G126,3),2)</f>
      </c>
      <c s="36" t="s">
        <v>1379</v>
      </c>
      <c>
        <f>(M126*21)/100</f>
      </c>
      <c t="s">
        <v>27</v>
      </c>
    </row>
    <row r="127" spans="1:5" ht="12.75">
      <c r="A127" s="35" t="s">
        <v>58</v>
      </c>
      <c r="E127" s="39" t="s">
        <v>5</v>
      </c>
    </row>
    <row r="128" spans="1:5" ht="12.75">
      <c r="A128" s="35" t="s">
        <v>59</v>
      </c>
      <c r="E128" s="40" t="s">
        <v>5</v>
      </c>
    </row>
    <row r="129" spans="1:5" ht="127.5">
      <c r="A129" t="s">
        <v>60</v>
      </c>
      <c r="E129" s="39" t="s">
        <v>1453</v>
      </c>
    </row>
    <row r="130" spans="1:16" ht="12.75">
      <c r="A130" t="s">
        <v>52</v>
      </c>
      <c s="34" t="s">
        <v>200</v>
      </c>
      <c s="34" t="s">
        <v>1454</v>
      </c>
      <c s="35" t="s">
        <v>5</v>
      </c>
      <c s="6" t="s">
        <v>1455</v>
      </c>
      <c s="36" t="s">
        <v>85</v>
      </c>
      <c s="37">
        <v>1</v>
      </c>
      <c s="36">
        <v>0</v>
      </c>
      <c s="36">
        <f>ROUND(G130*H130,6)</f>
      </c>
      <c r="L130" s="38">
        <v>0</v>
      </c>
      <c s="32">
        <f>ROUND(ROUND(L130,2)*ROUND(G130,3),2)</f>
      </c>
      <c s="36" t="s">
        <v>1379</v>
      </c>
      <c>
        <f>(M130*21)/100</f>
      </c>
      <c t="s">
        <v>27</v>
      </c>
    </row>
    <row r="131" spans="1:5" ht="12.75">
      <c r="A131" s="35" t="s">
        <v>58</v>
      </c>
      <c r="E131" s="39" t="s">
        <v>5</v>
      </c>
    </row>
    <row r="132" spans="1:5" ht="12.75">
      <c r="A132" s="35" t="s">
        <v>59</v>
      </c>
      <c r="E132" s="40" t="s">
        <v>5</v>
      </c>
    </row>
    <row r="133" spans="1:5" ht="127.5">
      <c r="A133" t="s">
        <v>60</v>
      </c>
      <c r="E133" s="39" t="s">
        <v>1453</v>
      </c>
    </row>
    <row r="134" spans="1:16" ht="12.75">
      <c r="A134" t="s">
        <v>52</v>
      </c>
      <c s="34" t="s">
        <v>203</v>
      </c>
      <c s="34" t="s">
        <v>1456</v>
      </c>
      <c s="35" t="s">
        <v>5</v>
      </c>
      <c s="6" t="s">
        <v>1457</v>
      </c>
      <c s="36" t="s">
        <v>85</v>
      </c>
      <c s="37">
        <v>3</v>
      </c>
      <c s="36">
        <v>0</v>
      </c>
      <c s="36">
        <f>ROUND(G134*H134,6)</f>
      </c>
      <c r="L134" s="38">
        <v>0</v>
      </c>
      <c s="32">
        <f>ROUND(ROUND(L134,2)*ROUND(G134,3),2)</f>
      </c>
      <c s="36" t="s">
        <v>1379</v>
      </c>
      <c>
        <f>(M134*21)/100</f>
      </c>
      <c t="s">
        <v>27</v>
      </c>
    </row>
    <row r="135" spans="1:5" ht="12.75">
      <c r="A135" s="35" t="s">
        <v>58</v>
      </c>
      <c r="E135" s="39" t="s">
        <v>5</v>
      </c>
    </row>
    <row r="136" spans="1:5" ht="12.75">
      <c r="A136" s="35" t="s">
        <v>59</v>
      </c>
      <c r="E136" s="40" t="s">
        <v>5</v>
      </c>
    </row>
    <row r="137" spans="1:5" ht="127.5">
      <c r="A137" t="s">
        <v>60</v>
      </c>
      <c r="E137" s="39" t="s">
        <v>1453</v>
      </c>
    </row>
    <row r="138" spans="1:16" ht="12.75">
      <c r="A138" t="s">
        <v>52</v>
      </c>
      <c s="34" t="s">
        <v>207</v>
      </c>
      <c s="34" t="s">
        <v>1458</v>
      </c>
      <c s="35" t="s">
        <v>5</v>
      </c>
      <c s="6" t="s">
        <v>1459</v>
      </c>
      <c s="36" t="s">
        <v>85</v>
      </c>
      <c s="37">
        <v>2</v>
      </c>
      <c s="36">
        <v>0</v>
      </c>
      <c s="36">
        <f>ROUND(G138*H138,6)</f>
      </c>
      <c r="L138" s="38">
        <v>0</v>
      </c>
      <c s="32">
        <f>ROUND(ROUND(L138,2)*ROUND(G138,3),2)</f>
      </c>
      <c s="36" t="s">
        <v>1379</v>
      </c>
      <c>
        <f>(M138*21)/100</f>
      </c>
      <c t="s">
        <v>27</v>
      </c>
    </row>
    <row r="139" spans="1:5" ht="12.75">
      <c r="A139" s="35" t="s">
        <v>58</v>
      </c>
      <c r="E139" s="39" t="s">
        <v>5</v>
      </c>
    </row>
    <row r="140" spans="1:5" ht="12.75">
      <c r="A140" s="35" t="s">
        <v>59</v>
      </c>
      <c r="E140" s="40" t="s">
        <v>5</v>
      </c>
    </row>
    <row r="141" spans="1:5" ht="127.5">
      <c r="A141" t="s">
        <v>60</v>
      </c>
      <c r="E141" s="39" t="s">
        <v>1453</v>
      </c>
    </row>
    <row r="142" spans="1:16" ht="12.75">
      <c r="A142" t="s">
        <v>52</v>
      </c>
      <c s="34" t="s">
        <v>159</v>
      </c>
      <c s="34" t="s">
        <v>1460</v>
      </c>
      <c s="35" t="s">
        <v>5</v>
      </c>
      <c s="6" t="s">
        <v>1461</v>
      </c>
      <c s="36" t="s">
        <v>85</v>
      </c>
      <c s="37">
        <v>5</v>
      </c>
      <c s="36">
        <v>0</v>
      </c>
      <c s="36">
        <f>ROUND(G142*H142,6)</f>
      </c>
      <c r="L142" s="38">
        <v>0</v>
      </c>
      <c s="32">
        <f>ROUND(ROUND(L142,2)*ROUND(G142,3),2)</f>
      </c>
      <c s="36" t="s">
        <v>1379</v>
      </c>
      <c>
        <f>(M142*21)/100</f>
      </c>
      <c t="s">
        <v>27</v>
      </c>
    </row>
    <row r="143" spans="1:5" ht="12.75">
      <c r="A143" s="35" t="s">
        <v>58</v>
      </c>
      <c r="E143" s="39" t="s">
        <v>5</v>
      </c>
    </row>
    <row r="144" spans="1:5" ht="12.75">
      <c r="A144" s="35" t="s">
        <v>59</v>
      </c>
      <c r="E144" s="40" t="s">
        <v>5</v>
      </c>
    </row>
    <row r="145" spans="1:5" ht="114.75">
      <c r="A145" t="s">
        <v>60</v>
      </c>
      <c r="E145" s="39" t="s">
        <v>1462</v>
      </c>
    </row>
    <row r="146" spans="1:16" ht="12.75">
      <c r="A146" t="s">
        <v>52</v>
      </c>
      <c s="34" t="s">
        <v>210</v>
      </c>
      <c s="34" t="s">
        <v>1463</v>
      </c>
      <c s="35" t="s">
        <v>5</v>
      </c>
      <c s="6" t="s">
        <v>1464</v>
      </c>
      <c s="36" t="s">
        <v>85</v>
      </c>
      <c s="37">
        <v>2</v>
      </c>
      <c s="36">
        <v>0</v>
      </c>
      <c s="36">
        <f>ROUND(G146*H146,6)</f>
      </c>
      <c r="L146" s="38">
        <v>0</v>
      </c>
      <c s="32">
        <f>ROUND(ROUND(L146,2)*ROUND(G146,3),2)</f>
      </c>
      <c s="36" t="s">
        <v>1379</v>
      </c>
      <c>
        <f>(M146*21)/100</f>
      </c>
      <c t="s">
        <v>27</v>
      </c>
    </row>
    <row r="147" spans="1:5" ht="12.75">
      <c r="A147" s="35" t="s">
        <v>58</v>
      </c>
      <c r="E147" s="39" t="s">
        <v>5</v>
      </c>
    </row>
    <row r="148" spans="1:5" ht="12.75">
      <c r="A148" s="35" t="s">
        <v>59</v>
      </c>
      <c r="E148" s="40" t="s">
        <v>5</v>
      </c>
    </row>
    <row r="149" spans="1:5" ht="114.75">
      <c r="A149" t="s">
        <v>60</v>
      </c>
      <c r="E149" s="39" t="s">
        <v>1465</v>
      </c>
    </row>
    <row r="150" spans="1:16" ht="12.75">
      <c r="A150" t="s">
        <v>52</v>
      </c>
      <c s="34" t="s">
        <v>215</v>
      </c>
      <c s="34" t="s">
        <v>1466</v>
      </c>
      <c s="35" t="s">
        <v>5</v>
      </c>
      <c s="6" t="s">
        <v>1467</v>
      </c>
      <c s="36" t="s">
        <v>85</v>
      </c>
      <c s="37">
        <v>33</v>
      </c>
      <c s="36">
        <v>0</v>
      </c>
      <c s="36">
        <f>ROUND(G150*H150,6)</f>
      </c>
      <c r="L150" s="38">
        <v>0</v>
      </c>
      <c s="32">
        <f>ROUND(ROUND(L150,2)*ROUND(G150,3),2)</f>
      </c>
      <c s="36" t="s">
        <v>1379</v>
      </c>
      <c>
        <f>(M150*21)/100</f>
      </c>
      <c t="s">
        <v>27</v>
      </c>
    </row>
    <row r="151" spans="1:5" ht="12.75">
      <c r="A151" s="35" t="s">
        <v>58</v>
      </c>
      <c r="E151" s="39" t="s">
        <v>5</v>
      </c>
    </row>
    <row r="152" spans="1:5" ht="12.75">
      <c r="A152" s="35" t="s">
        <v>59</v>
      </c>
      <c r="E152" s="40" t="s">
        <v>5</v>
      </c>
    </row>
    <row r="153" spans="1:5" ht="153">
      <c r="A153" t="s">
        <v>60</v>
      </c>
      <c r="E153" s="39" t="s">
        <v>1468</v>
      </c>
    </row>
    <row r="154" spans="1:16" ht="12.75">
      <c r="A154" t="s">
        <v>52</v>
      </c>
      <c s="34" t="s">
        <v>219</v>
      </c>
      <c s="34" t="s">
        <v>1469</v>
      </c>
      <c s="35" t="s">
        <v>5</v>
      </c>
      <c s="6" t="s">
        <v>1470</v>
      </c>
      <c s="36" t="s">
        <v>56</v>
      </c>
      <c s="37">
        <v>2934</v>
      </c>
      <c s="36">
        <v>0</v>
      </c>
      <c s="36">
        <f>ROUND(G154*H154,6)</f>
      </c>
      <c r="L154" s="38">
        <v>0</v>
      </c>
      <c s="32">
        <f>ROUND(ROUND(L154,2)*ROUND(G154,3),2)</f>
      </c>
      <c s="36" t="s">
        <v>1379</v>
      </c>
      <c>
        <f>(M154*21)/100</f>
      </c>
      <c t="s">
        <v>27</v>
      </c>
    </row>
    <row r="155" spans="1:5" ht="12.75">
      <c r="A155" s="35" t="s">
        <v>58</v>
      </c>
      <c r="E155" s="39" t="s">
        <v>5</v>
      </c>
    </row>
    <row r="156" spans="1:5" ht="12.75">
      <c r="A156" s="35" t="s">
        <v>59</v>
      </c>
      <c r="E156" s="40" t="s">
        <v>5</v>
      </c>
    </row>
    <row r="157" spans="1:5" ht="140.25">
      <c r="A157" t="s">
        <v>60</v>
      </c>
      <c r="E157" s="39" t="s">
        <v>1471</v>
      </c>
    </row>
    <row r="158" spans="1:16" ht="25.5">
      <c r="A158" t="s">
        <v>52</v>
      </c>
      <c s="34" t="s">
        <v>224</v>
      </c>
      <c s="34" t="s">
        <v>1472</v>
      </c>
      <c s="35" t="s">
        <v>5</v>
      </c>
      <c s="6" t="s">
        <v>1473</v>
      </c>
      <c s="36" t="s">
        <v>1474</v>
      </c>
      <c s="37">
        <v>27942.75</v>
      </c>
      <c s="36">
        <v>0</v>
      </c>
      <c s="36">
        <f>ROUND(G158*H158,6)</f>
      </c>
      <c r="L158" s="38">
        <v>0</v>
      </c>
      <c s="32">
        <f>ROUND(ROUND(L158,2)*ROUND(G158,3),2)</f>
      </c>
      <c s="36" t="s">
        <v>1379</v>
      </c>
      <c>
        <f>(M158*21)/100</f>
      </c>
      <c t="s">
        <v>27</v>
      </c>
    </row>
    <row r="159" spans="1:5" ht="12.75">
      <c r="A159" s="35" t="s">
        <v>58</v>
      </c>
      <c r="E159" s="39" t="s">
        <v>5</v>
      </c>
    </row>
    <row r="160" spans="1:5" ht="12.75">
      <c r="A160" s="35" t="s">
        <v>59</v>
      </c>
      <c r="E160" s="40" t="s">
        <v>5</v>
      </c>
    </row>
    <row r="161" spans="1:5" ht="127.5">
      <c r="A161" t="s">
        <v>60</v>
      </c>
      <c r="E161" s="39" t="s">
        <v>1475</v>
      </c>
    </row>
    <row r="162" spans="1:16" ht="25.5">
      <c r="A162" t="s">
        <v>52</v>
      </c>
      <c s="34" t="s">
        <v>228</v>
      </c>
      <c s="34" t="s">
        <v>1476</v>
      </c>
      <c s="35" t="s">
        <v>5</v>
      </c>
      <c s="6" t="s">
        <v>1477</v>
      </c>
      <c s="36" t="s">
        <v>80</v>
      </c>
      <c s="37">
        <v>1111.5</v>
      </c>
      <c s="36">
        <v>0</v>
      </c>
      <c s="36">
        <f>ROUND(G162*H162,6)</f>
      </c>
      <c r="L162" s="38">
        <v>0</v>
      </c>
      <c s="32">
        <f>ROUND(ROUND(L162,2)*ROUND(G162,3),2)</f>
      </c>
      <c s="36" t="s">
        <v>1379</v>
      </c>
      <c>
        <f>(M162*21)/100</f>
      </c>
      <c t="s">
        <v>27</v>
      </c>
    </row>
    <row r="163" spans="1:5" ht="12.75">
      <c r="A163" s="35" t="s">
        <v>58</v>
      </c>
      <c r="E163" s="39" t="s">
        <v>5</v>
      </c>
    </row>
    <row r="164" spans="1:5" ht="12.75">
      <c r="A164" s="35" t="s">
        <v>59</v>
      </c>
      <c r="E164" s="40" t="s">
        <v>5</v>
      </c>
    </row>
    <row r="165" spans="1:5" ht="204">
      <c r="A165" t="s">
        <v>60</v>
      </c>
      <c r="E165" s="39" t="s">
        <v>1478</v>
      </c>
    </row>
    <row r="166" spans="1:16" ht="25.5">
      <c r="A166" t="s">
        <v>52</v>
      </c>
      <c s="34" t="s">
        <v>232</v>
      </c>
      <c s="34" t="s">
        <v>1479</v>
      </c>
      <c s="35" t="s">
        <v>5</v>
      </c>
      <c s="6" t="s">
        <v>1480</v>
      </c>
      <c s="36" t="s">
        <v>1481</v>
      </c>
      <c s="37">
        <v>7229.64</v>
      </c>
      <c s="36">
        <v>0</v>
      </c>
      <c s="36">
        <f>ROUND(G166*H166,6)</f>
      </c>
      <c r="L166" s="38">
        <v>0</v>
      </c>
      <c s="32">
        <f>ROUND(ROUND(L166,2)*ROUND(G166,3),2)</f>
      </c>
      <c s="36" t="s">
        <v>1379</v>
      </c>
      <c>
        <f>(M166*21)/100</f>
      </c>
      <c t="s">
        <v>27</v>
      </c>
    </row>
    <row r="167" spans="1:5" ht="12.75">
      <c r="A167" s="35" t="s">
        <v>58</v>
      </c>
      <c r="E167" s="39" t="s">
        <v>5</v>
      </c>
    </row>
    <row r="168" spans="1:5" ht="12.75">
      <c r="A168" s="35" t="s">
        <v>59</v>
      </c>
      <c r="E168" s="40" t="s">
        <v>5</v>
      </c>
    </row>
    <row r="169" spans="1:5" ht="102">
      <c r="A169" t="s">
        <v>60</v>
      </c>
      <c r="E169" s="39" t="s">
        <v>1482</v>
      </c>
    </row>
    <row r="170" spans="1:16" ht="25.5">
      <c r="A170" t="s">
        <v>52</v>
      </c>
      <c s="34" t="s">
        <v>236</v>
      </c>
      <c s="34" t="s">
        <v>1483</v>
      </c>
      <c s="35" t="s">
        <v>5</v>
      </c>
      <c s="6" t="s">
        <v>1484</v>
      </c>
      <c s="36" t="s">
        <v>80</v>
      </c>
      <c s="37">
        <v>27.5</v>
      </c>
      <c s="36">
        <v>0</v>
      </c>
      <c s="36">
        <f>ROUND(G170*H170,6)</f>
      </c>
      <c r="L170" s="38">
        <v>0</v>
      </c>
      <c s="32">
        <f>ROUND(ROUND(L170,2)*ROUND(G170,3),2)</f>
      </c>
      <c s="36" t="s">
        <v>1379</v>
      </c>
      <c>
        <f>(M170*21)/100</f>
      </c>
      <c t="s">
        <v>27</v>
      </c>
    </row>
    <row r="171" spans="1:5" ht="12.75">
      <c r="A171" s="35" t="s">
        <v>58</v>
      </c>
      <c r="E171" s="39" t="s">
        <v>5</v>
      </c>
    </row>
    <row r="172" spans="1:5" ht="12.75">
      <c r="A172" s="35" t="s">
        <v>59</v>
      </c>
      <c r="E172" s="40" t="s">
        <v>5</v>
      </c>
    </row>
    <row r="173" spans="1:5" ht="204">
      <c r="A173" t="s">
        <v>60</v>
      </c>
      <c r="E173" s="39" t="s">
        <v>1485</v>
      </c>
    </row>
    <row r="174" spans="1:16" ht="25.5">
      <c r="A174" t="s">
        <v>52</v>
      </c>
      <c s="34" t="s">
        <v>240</v>
      </c>
      <c s="34" t="s">
        <v>1486</v>
      </c>
      <c s="35" t="s">
        <v>5</v>
      </c>
      <c s="6" t="s">
        <v>1487</v>
      </c>
      <c s="36" t="s">
        <v>1481</v>
      </c>
      <c s="37">
        <v>31.079</v>
      </c>
      <c s="36">
        <v>0</v>
      </c>
      <c s="36">
        <f>ROUND(G174*H174,6)</f>
      </c>
      <c r="L174" s="38">
        <v>0</v>
      </c>
      <c s="32">
        <f>ROUND(ROUND(L174,2)*ROUND(G174,3),2)</f>
      </c>
      <c s="36" t="s">
        <v>1379</v>
      </c>
      <c>
        <f>(M174*21)/100</f>
      </c>
      <c t="s">
        <v>27</v>
      </c>
    </row>
    <row r="175" spans="1:5" ht="12.75">
      <c r="A175" s="35" t="s">
        <v>58</v>
      </c>
      <c r="E175" s="39" t="s">
        <v>5</v>
      </c>
    </row>
    <row r="176" spans="1:5" ht="12.75">
      <c r="A176" s="35" t="s">
        <v>59</v>
      </c>
      <c r="E176" s="40" t="s">
        <v>5</v>
      </c>
    </row>
    <row r="177" spans="1:5" ht="102">
      <c r="A177" t="s">
        <v>60</v>
      </c>
      <c r="E177" s="39" t="s">
        <v>1482</v>
      </c>
    </row>
    <row r="178" spans="1:16" ht="38.25">
      <c r="A178" t="s">
        <v>52</v>
      </c>
      <c s="34" t="s">
        <v>244</v>
      </c>
      <c s="34" t="s">
        <v>1488</v>
      </c>
      <c s="35" t="s">
        <v>5</v>
      </c>
      <c s="6" t="s">
        <v>1489</v>
      </c>
      <c s="36" t="s">
        <v>80</v>
      </c>
      <c s="37">
        <v>49.846</v>
      </c>
      <c s="36">
        <v>0</v>
      </c>
      <c s="36">
        <f>ROUND(G178*H178,6)</f>
      </c>
      <c r="L178" s="38">
        <v>0</v>
      </c>
      <c s="32">
        <f>ROUND(ROUND(L178,2)*ROUND(G178,3),2)</f>
      </c>
      <c s="36" t="s">
        <v>1379</v>
      </c>
      <c>
        <f>(M178*21)/100</f>
      </c>
      <c t="s">
        <v>27</v>
      </c>
    </row>
    <row r="179" spans="1:5" ht="12.75">
      <c r="A179" s="35" t="s">
        <v>58</v>
      </c>
      <c r="E179" s="39" t="s">
        <v>5</v>
      </c>
    </row>
    <row r="180" spans="1:5" ht="12.75">
      <c r="A180" s="35" t="s">
        <v>59</v>
      </c>
      <c r="E180" s="40" t="s">
        <v>5</v>
      </c>
    </row>
    <row r="181" spans="1:5" ht="216.75">
      <c r="A181" t="s">
        <v>60</v>
      </c>
      <c r="E181" s="39" t="s">
        <v>1490</v>
      </c>
    </row>
    <row r="182" spans="1:16" ht="38.25">
      <c r="A182" t="s">
        <v>52</v>
      </c>
      <c s="34" t="s">
        <v>247</v>
      </c>
      <c s="34" t="s">
        <v>1491</v>
      </c>
      <c s="35" t="s">
        <v>5</v>
      </c>
      <c s="6" t="s">
        <v>1492</v>
      </c>
      <c s="36" t="s">
        <v>1481</v>
      </c>
      <c s="37">
        <v>549.33</v>
      </c>
      <c s="36">
        <v>0</v>
      </c>
      <c s="36">
        <f>ROUND(G182*H182,6)</f>
      </c>
      <c r="L182" s="38">
        <v>0</v>
      </c>
      <c s="32">
        <f>ROUND(ROUND(L182,2)*ROUND(G182,3),2)</f>
      </c>
      <c s="36" t="s">
        <v>1379</v>
      </c>
      <c>
        <f>(M182*21)/100</f>
      </c>
      <c t="s">
        <v>27</v>
      </c>
    </row>
    <row r="183" spans="1:5" ht="12.75">
      <c r="A183" s="35" t="s">
        <v>58</v>
      </c>
      <c r="E183" s="39" t="s">
        <v>5</v>
      </c>
    </row>
    <row r="184" spans="1:5" ht="12.75">
      <c r="A184" s="35" t="s">
        <v>59</v>
      </c>
      <c r="E184" s="40" t="s">
        <v>5</v>
      </c>
    </row>
    <row r="185" spans="1:5" ht="102">
      <c r="A185" t="s">
        <v>60</v>
      </c>
      <c r="E185" s="39" t="s">
        <v>1482</v>
      </c>
    </row>
    <row r="186" spans="1:16" ht="38.25">
      <c r="A186" t="s">
        <v>52</v>
      </c>
      <c s="34" t="s">
        <v>251</v>
      </c>
      <c s="34" t="s">
        <v>1493</v>
      </c>
      <c s="35" t="s">
        <v>5</v>
      </c>
      <c s="6" t="s">
        <v>1494</v>
      </c>
      <c s="36" t="s">
        <v>80</v>
      </c>
      <c s="37">
        <v>75.666</v>
      </c>
      <c s="36">
        <v>0</v>
      </c>
      <c s="36">
        <f>ROUND(G186*H186,6)</f>
      </c>
      <c r="L186" s="38">
        <v>0</v>
      </c>
      <c s="32">
        <f>ROUND(ROUND(L186,2)*ROUND(G186,3),2)</f>
      </c>
      <c s="36" t="s">
        <v>1379</v>
      </c>
      <c>
        <f>(M186*21)/100</f>
      </c>
      <c t="s">
        <v>27</v>
      </c>
    </row>
    <row r="187" spans="1:5" ht="12.75">
      <c r="A187" s="35" t="s">
        <v>58</v>
      </c>
      <c r="E187" s="39" t="s">
        <v>5</v>
      </c>
    </row>
    <row r="188" spans="1:5" ht="12.75">
      <c r="A188" s="35" t="s">
        <v>59</v>
      </c>
      <c r="E188" s="40" t="s">
        <v>5</v>
      </c>
    </row>
    <row r="189" spans="1:5" ht="216.75">
      <c r="A189" t="s">
        <v>60</v>
      </c>
      <c r="E189" s="39" t="s">
        <v>1490</v>
      </c>
    </row>
    <row r="190" spans="1:16" ht="38.25">
      <c r="A190" t="s">
        <v>52</v>
      </c>
      <c s="34" t="s">
        <v>255</v>
      </c>
      <c s="34" t="s">
        <v>1495</v>
      </c>
      <c s="35" t="s">
        <v>5</v>
      </c>
      <c s="6" t="s">
        <v>1496</v>
      </c>
      <c s="36" t="s">
        <v>1481</v>
      </c>
      <c s="37">
        <v>1144.32</v>
      </c>
      <c s="36">
        <v>0</v>
      </c>
      <c s="36">
        <f>ROUND(G190*H190,6)</f>
      </c>
      <c r="L190" s="38">
        <v>0</v>
      </c>
      <c s="32">
        <f>ROUND(ROUND(L190,2)*ROUND(G190,3),2)</f>
      </c>
      <c s="36" t="s">
        <v>1379</v>
      </c>
      <c>
        <f>(M190*21)/100</f>
      </c>
      <c t="s">
        <v>27</v>
      </c>
    </row>
    <row r="191" spans="1:5" ht="12.75">
      <c r="A191" s="35" t="s">
        <v>58</v>
      </c>
      <c r="E191" s="39" t="s">
        <v>5</v>
      </c>
    </row>
    <row r="192" spans="1:5" ht="12.75">
      <c r="A192" s="35" t="s">
        <v>59</v>
      </c>
      <c r="E192" s="40" t="s">
        <v>5</v>
      </c>
    </row>
    <row r="193" spans="1:5" ht="102">
      <c r="A193" t="s">
        <v>60</v>
      </c>
      <c r="E193" s="39" t="s">
        <v>1482</v>
      </c>
    </row>
    <row r="194" spans="1:16" ht="12.75">
      <c r="A194" t="s">
        <v>52</v>
      </c>
      <c s="34" t="s">
        <v>259</v>
      </c>
      <c s="34" t="s">
        <v>1497</v>
      </c>
      <c s="35" t="s">
        <v>5</v>
      </c>
      <c s="6" t="s">
        <v>1498</v>
      </c>
      <c s="36" t="s">
        <v>85</v>
      </c>
      <c s="37">
        <v>1</v>
      </c>
      <c s="36">
        <v>0</v>
      </c>
      <c s="36">
        <f>ROUND(G194*H194,6)</f>
      </c>
      <c r="L194" s="38">
        <v>0</v>
      </c>
      <c s="32">
        <f>ROUND(ROUND(L194,2)*ROUND(G194,3),2)</f>
      </c>
      <c s="36" t="s">
        <v>1379</v>
      </c>
      <c>
        <f>(M194*21)/100</f>
      </c>
      <c t="s">
        <v>27</v>
      </c>
    </row>
    <row r="195" spans="1:5" ht="12.75">
      <c r="A195" s="35" t="s">
        <v>58</v>
      </c>
      <c r="E195" s="39" t="s">
        <v>5</v>
      </c>
    </row>
    <row r="196" spans="1:5" ht="12.75">
      <c r="A196" s="35" t="s">
        <v>59</v>
      </c>
      <c r="E196" s="40" t="s">
        <v>5</v>
      </c>
    </row>
    <row r="197" spans="1:5" ht="127.5">
      <c r="A197" t="s">
        <v>60</v>
      </c>
      <c r="E197" s="39" t="s">
        <v>1499</v>
      </c>
    </row>
    <row r="198" spans="1:16" ht="12.75">
      <c r="A198" t="s">
        <v>52</v>
      </c>
      <c s="34" t="s">
        <v>263</v>
      </c>
      <c s="34" t="s">
        <v>1500</v>
      </c>
      <c s="35" t="s">
        <v>5</v>
      </c>
      <c s="6" t="s">
        <v>1501</v>
      </c>
      <c s="36" t="s">
        <v>85</v>
      </c>
      <c s="37">
        <v>1</v>
      </c>
      <c s="36">
        <v>0</v>
      </c>
      <c s="36">
        <f>ROUND(G198*H198,6)</f>
      </c>
      <c r="L198" s="38">
        <v>0</v>
      </c>
      <c s="32">
        <f>ROUND(ROUND(L198,2)*ROUND(G198,3),2)</f>
      </c>
      <c s="36" t="s">
        <v>1379</v>
      </c>
      <c>
        <f>(M198*21)/100</f>
      </c>
      <c t="s">
        <v>27</v>
      </c>
    </row>
    <row r="199" spans="1:5" ht="12.75">
      <c r="A199" s="35" t="s">
        <v>58</v>
      </c>
      <c r="E199" s="39" t="s">
        <v>5</v>
      </c>
    </row>
    <row r="200" spans="1:5" ht="12.75">
      <c r="A200" s="35" t="s">
        <v>59</v>
      </c>
      <c r="E200" s="40" t="s">
        <v>5</v>
      </c>
    </row>
    <row r="201" spans="1:5" ht="127.5">
      <c r="A201" t="s">
        <v>60</v>
      </c>
      <c r="E201" s="39" t="s">
        <v>1499</v>
      </c>
    </row>
    <row r="202" spans="1:16" ht="12.75">
      <c r="A202" t="s">
        <v>52</v>
      </c>
      <c s="34" t="s">
        <v>267</v>
      </c>
      <c s="34" t="s">
        <v>1502</v>
      </c>
      <c s="35" t="s">
        <v>5</v>
      </c>
      <c s="6" t="s">
        <v>1503</v>
      </c>
      <c s="36" t="s">
        <v>85</v>
      </c>
      <c s="37">
        <v>1</v>
      </c>
      <c s="36">
        <v>0</v>
      </c>
      <c s="36">
        <f>ROUND(G202*H202,6)</f>
      </c>
      <c r="L202" s="38">
        <v>0</v>
      </c>
      <c s="32">
        <f>ROUND(ROUND(L202,2)*ROUND(G202,3),2)</f>
      </c>
      <c s="36" t="s">
        <v>1379</v>
      </c>
      <c>
        <f>(M202*21)/100</f>
      </c>
      <c t="s">
        <v>27</v>
      </c>
    </row>
    <row r="203" spans="1:5" ht="12.75">
      <c r="A203" s="35" t="s">
        <v>58</v>
      </c>
      <c r="E203" s="39" t="s">
        <v>5</v>
      </c>
    </row>
    <row r="204" spans="1:5" ht="12.75">
      <c r="A204" s="35" t="s">
        <v>59</v>
      </c>
      <c r="E204" s="40" t="s">
        <v>5</v>
      </c>
    </row>
    <row r="205" spans="1:5" ht="127.5">
      <c r="A205" t="s">
        <v>60</v>
      </c>
      <c r="E205" s="39" t="s">
        <v>1499</v>
      </c>
    </row>
    <row r="206" spans="1:16" ht="12.75">
      <c r="A206" t="s">
        <v>52</v>
      </c>
      <c s="34" t="s">
        <v>271</v>
      </c>
      <c s="34" t="s">
        <v>1504</v>
      </c>
      <c s="35" t="s">
        <v>5</v>
      </c>
      <c s="6" t="s">
        <v>1505</v>
      </c>
      <c s="36" t="s">
        <v>85</v>
      </c>
      <c s="37">
        <v>17</v>
      </c>
      <c s="36">
        <v>0</v>
      </c>
      <c s="36">
        <f>ROUND(G206*H206,6)</f>
      </c>
      <c r="L206" s="38">
        <v>0</v>
      </c>
      <c s="32">
        <f>ROUND(ROUND(L206,2)*ROUND(G206,3),2)</f>
      </c>
      <c s="36" t="s">
        <v>1379</v>
      </c>
      <c>
        <f>(M206*21)/100</f>
      </c>
      <c t="s">
        <v>27</v>
      </c>
    </row>
    <row r="207" spans="1:5" ht="12.75">
      <c r="A207" s="35" t="s">
        <v>58</v>
      </c>
      <c r="E207" s="39" t="s">
        <v>5</v>
      </c>
    </row>
    <row r="208" spans="1:5" ht="12.75">
      <c r="A208" s="35" t="s">
        <v>59</v>
      </c>
      <c r="E208" s="40" t="s">
        <v>5</v>
      </c>
    </row>
    <row r="209" spans="1:5" ht="127.5">
      <c r="A209" t="s">
        <v>60</v>
      </c>
      <c r="E209" s="39" t="s">
        <v>1499</v>
      </c>
    </row>
    <row r="210" spans="1:16" ht="12.75">
      <c r="A210" t="s">
        <v>52</v>
      </c>
      <c s="34" t="s">
        <v>275</v>
      </c>
      <c s="34" t="s">
        <v>1506</v>
      </c>
      <c s="35" t="s">
        <v>5</v>
      </c>
      <c s="6" t="s">
        <v>1507</v>
      </c>
      <c s="36" t="s">
        <v>56</v>
      </c>
      <c s="37">
        <v>57.018</v>
      </c>
      <c s="36">
        <v>0</v>
      </c>
      <c s="36">
        <f>ROUND(G210*H210,6)</f>
      </c>
      <c r="L210" s="38">
        <v>0</v>
      </c>
      <c s="32">
        <f>ROUND(ROUND(L210,2)*ROUND(G210,3),2)</f>
      </c>
      <c s="36" t="s">
        <v>1379</v>
      </c>
      <c>
        <f>(M210*21)/100</f>
      </c>
      <c t="s">
        <v>27</v>
      </c>
    </row>
    <row r="211" spans="1:5" ht="12.75">
      <c r="A211" s="35" t="s">
        <v>58</v>
      </c>
      <c r="E211" s="39" t="s">
        <v>5</v>
      </c>
    </row>
    <row r="212" spans="1:5" ht="12.75">
      <c r="A212" s="35" t="s">
        <v>59</v>
      </c>
      <c r="E212" s="40" t="s">
        <v>5</v>
      </c>
    </row>
    <row r="213" spans="1:5" ht="102">
      <c r="A213" t="s">
        <v>60</v>
      </c>
      <c r="E213" s="39" t="s">
        <v>1508</v>
      </c>
    </row>
    <row r="214" spans="1:16" ht="12.75">
      <c r="A214" t="s">
        <v>52</v>
      </c>
      <c s="34" t="s">
        <v>329</v>
      </c>
      <c s="34" t="s">
        <v>1509</v>
      </c>
      <c s="35" t="s">
        <v>5</v>
      </c>
      <c s="6" t="s">
        <v>1510</v>
      </c>
      <c s="36" t="s">
        <v>73</v>
      </c>
      <c s="37">
        <v>1838.42</v>
      </c>
      <c s="36">
        <v>0</v>
      </c>
      <c s="36">
        <f>ROUND(G214*H214,6)</f>
      </c>
      <c r="L214" s="38">
        <v>0</v>
      </c>
      <c s="32">
        <f>ROUND(ROUND(L214,2)*ROUND(G214,3),2)</f>
      </c>
      <c s="36" t="s">
        <v>1379</v>
      </c>
      <c>
        <f>(M214*21)/100</f>
      </c>
      <c t="s">
        <v>27</v>
      </c>
    </row>
    <row r="215" spans="1:5" ht="12.75">
      <c r="A215" s="35" t="s">
        <v>58</v>
      </c>
      <c r="E215" s="39" t="s">
        <v>5</v>
      </c>
    </row>
    <row r="216" spans="1:5" ht="12.75">
      <c r="A216" s="35" t="s">
        <v>59</v>
      </c>
      <c r="E216" s="40" t="s">
        <v>5</v>
      </c>
    </row>
    <row r="217" spans="1:5" ht="153">
      <c r="A217" t="s">
        <v>60</v>
      </c>
      <c r="E217" s="39" t="s">
        <v>1511</v>
      </c>
    </row>
    <row r="218" spans="1:13" ht="12.75">
      <c r="A218" t="s">
        <v>49</v>
      </c>
      <c r="C218" s="31" t="s">
        <v>367</v>
      </c>
      <c r="E218" s="33" t="s">
        <v>584</v>
      </c>
      <c r="J218" s="32">
        <f>0</f>
      </c>
      <c s="32">
        <f>0</f>
      </c>
      <c s="32">
        <f>0+L219+L223+L227+L231+L235+L239+L243+L247+L251+L255+L259</f>
      </c>
      <c s="32">
        <f>0+M219+M223+M227+M231+M235+M239+M243+M247+M251+M255+M259</f>
      </c>
    </row>
    <row r="219" spans="1:16" ht="25.5">
      <c r="A219" t="s">
        <v>52</v>
      </c>
      <c s="34" t="s">
        <v>279</v>
      </c>
      <c s="34" t="s">
        <v>1512</v>
      </c>
      <c s="35" t="s">
        <v>371</v>
      </c>
      <c s="6" t="s">
        <v>1513</v>
      </c>
      <c s="36" t="s">
        <v>373</v>
      </c>
      <c s="37">
        <v>20</v>
      </c>
      <c s="36">
        <v>0</v>
      </c>
      <c s="36">
        <f>ROUND(G219*H219,6)</f>
      </c>
      <c r="L219" s="38">
        <v>0</v>
      </c>
      <c s="32">
        <f>ROUND(ROUND(L219,2)*ROUND(G219,3),2)</f>
      </c>
      <c s="36" t="s">
        <v>350</v>
      </c>
      <c>
        <f>(M219*21)/100</f>
      </c>
      <c t="s">
        <v>27</v>
      </c>
    </row>
    <row r="220" spans="1:5" ht="12.75">
      <c r="A220" s="35" t="s">
        <v>58</v>
      </c>
      <c r="E220" s="39" t="s">
        <v>374</v>
      </c>
    </row>
    <row r="221" spans="1:5" ht="12.75">
      <c r="A221" s="35" t="s">
        <v>59</v>
      </c>
      <c r="E221" s="40" t="s">
        <v>5</v>
      </c>
    </row>
    <row r="222" spans="1:5" ht="165.75">
      <c r="A222" t="s">
        <v>60</v>
      </c>
      <c r="E222" s="39" t="s">
        <v>375</v>
      </c>
    </row>
    <row r="223" spans="1:16" ht="25.5">
      <c r="A223" t="s">
        <v>52</v>
      </c>
      <c s="34" t="s">
        <v>283</v>
      </c>
      <c s="34" t="s">
        <v>377</v>
      </c>
      <c s="35" t="s">
        <v>371</v>
      </c>
      <c s="6" t="s">
        <v>378</v>
      </c>
      <c s="36" t="s">
        <v>373</v>
      </c>
      <c s="37">
        <v>57.018</v>
      </c>
      <c s="36">
        <v>0</v>
      </c>
      <c s="36">
        <f>ROUND(G223*H223,6)</f>
      </c>
      <c r="L223" s="38">
        <v>0</v>
      </c>
      <c s="32">
        <f>ROUND(ROUND(L223,2)*ROUND(G223,3),2)</f>
      </c>
      <c s="36" t="s">
        <v>350</v>
      </c>
      <c>
        <f>(M223*21)/100</f>
      </c>
      <c t="s">
        <v>27</v>
      </c>
    </row>
    <row r="224" spans="1:5" ht="12.75">
      <c r="A224" s="35" t="s">
        <v>58</v>
      </c>
      <c r="E224" s="39" t="s">
        <v>374</v>
      </c>
    </row>
    <row r="225" spans="1:5" ht="12.75">
      <c r="A225" s="35" t="s">
        <v>59</v>
      </c>
      <c r="E225" s="40" t="s">
        <v>5</v>
      </c>
    </row>
    <row r="226" spans="1:5" ht="165.75">
      <c r="A226" t="s">
        <v>60</v>
      </c>
      <c r="E226" s="39" t="s">
        <v>375</v>
      </c>
    </row>
    <row r="227" spans="1:16" ht="25.5">
      <c r="A227" t="s">
        <v>52</v>
      </c>
      <c s="34" t="s">
        <v>287</v>
      </c>
      <c s="34" t="s">
        <v>1514</v>
      </c>
      <c s="35" t="s">
        <v>371</v>
      </c>
      <c s="6" t="s">
        <v>1515</v>
      </c>
      <c s="36" t="s">
        <v>373</v>
      </c>
      <c s="37">
        <v>1028.801</v>
      </c>
      <c s="36">
        <v>0</v>
      </c>
      <c s="36">
        <f>ROUND(G227*H227,6)</f>
      </c>
      <c r="L227" s="38">
        <v>0</v>
      </c>
      <c s="32">
        <f>ROUND(ROUND(L227,2)*ROUND(G227,3),2)</f>
      </c>
      <c s="36" t="s">
        <v>350</v>
      </c>
      <c>
        <f>(M227*21)/100</f>
      </c>
      <c t="s">
        <v>27</v>
      </c>
    </row>
    <row r="228" spans="1:5" ht="12.75">
      <c r="A228" s="35" t="s">
        <v>58</v>
      </c>
      <c r="E228" s="39" t="s">
        <v>374</v>
      </c>
    </row>
    <row r="229" spans="1:5" ht="12.75">
      <c r="A229" s="35" t="s">
        <v>59</v>
      </c>
      <c r="E229" s="40" t="s">
        <v>5</v>
      </c>
    </row>
    <row r="230" spans="1:5" ht="165.75">
      <c r="A230" t="s">
        <v>60</v>
      </c>
      <c r="E230" s="39" t="s">
        <v>375</v>
      </c>
    </row>
    <row r="231" spans="1:16" ht="25.5">
      <c r="A231" t="s">
        <v>52</v>
      </c>
      <c s="34" t="s">
        <v>291</v>
      </c>
      <c s="34" t="s">
        <v>1516</v>
      </c>
      <c s="35" t="s">
        <v>371</v>
      </c>
      <c s="6" t="s">
        <v>1517</v>
      </c>
      <c s="36" t="s">
        <v>373</v>
      </c>
      <c s="37">
        <v>266.475</v>
      </c>
      <c s="36">
        <v>0</v>
      </c>
      <c s="36">
        <f>ROUND(G231*H231,6)</f>
      </c>
      <c r="L231" s="38">
        <v>0</v>
      </c>
      <c s="32">
        <f>ROUND(ROUND(L231,2)*ROUND(G231,3),2)</f>
      </c>
      <c s="36" t="s">
        <v>350</v>
      </c>
      <c>
        <f>(M231*21)/100</f>
      </c>
      <c t="s">
        <v>27</v>
      </c>
    </row>
    <row r="232" spans="1:5" ht="12.75">
      <c r="A232" s="35" t="s">
        <v>58</v>
      </c>
      <c r="E232" s="39" t="s">
        <v>374</v>
      </c>
    </row>
    <row r="233" spans="1:5" ht="12.75">
      <c r="A233" s="35" t="s">
        <v>59</v>
      </c>
      <c r="E233" s="40" t="s">
        <v>5</v>
      </c>
    </row>
    <row r="234" spans="1:5" ht="165.75">
      <c r="A234" t="s">
        <v>60</v>
      </c>
      <c r="E234" s="39" t="s">
        <v>375</v>
      </c>
    </row>
    <row r="235" spans="1:16" ht="38.25">
      <c r="A235" t="s">
        <v>52</v>
      </c>
      <c s="34" t="s">
        <v>100</v>
      </c>
      <c s="34" t="s">
        <v>1518</v>
      </c>
      <c s="35" t="s">
        <v>371</v>
      </c>
      <c s="6" t="s">
        <v>1519</v>
      </c>
      <c s="36" t="s">
        <v>373</v>
      </c>
      <c s="37">
        <v>0.339</v>
      </c>
      <c s="36">
        <v>0</v>
      </c>
      <c s="36">
        <f>ROUND(G235*H235,6)</f>
      </c>
      <c r="L235" s="38">
        <v>0</v>
      </c>
      <c s="32">
        <f>ROUND(ROUND(L235,2)*ROUND(G235,3),2)</f>
      </c>
      <c s="36" t="s">
        <v>350</v>
      </c>
      <c>
        <f>(M235*21)/100</f>
      </c>
      <c t="s">
        <v>27</v>
      </c>
    </row>
    <row r="236" spans="1:5" ht="12.75">
      <c r="A236" s="35" t="s">
        <v>58</v>
      </c>
      <c r="E236" s="39" t="s">
        <v>374</v>
      </c>
    </row>
    <row r="237" spans="1:5" ht="12.75">
      <c r="A237" s="35" t="s">
        <v>59</v>
      </c>
      <c r="E237" s="40" t="s">
        <v>5</v>
      </c>
    </row>
    <row r="238" spans="1:5" ht="165.75">
      <c r="A238" t="s">
        <v>60</v>
      </c>
      <c r="E238" s="39" t="s">
        <v>375</v>
      </c>
    </row>
    <row r="239" spans="1:16" ht="25.5">
      <c r="A239" t="s">
        <v>52</v>
      </c>
      <c s="34" t="s">
        <v>104</v>
      </c>
      <c s="34" t="s">
        <v>1520</v>
      </c>
      <c s="35" t="s">
        <v>371</v>
      </c>
      <c s="6" t="s">
        <v>1521</v>
      </c>
      <c s="36" t="s">
        <v>373</v>
      </c>
      <c s="37">
        <v>0.793</v>
      </c>
      <c s="36">
        <v>0</v>
      </c>
      <c s="36">
        <f>ROUND(G239*H239,6)</f>
      </c>
      <c r="L239" s="38">
        <v>0</v>
      </c>
      <c s="32">
        <f>ROUND(ROUND(L239,2)*ROUND(G239,3),2)</f>
      </c>
      <c s="36" t="s">
        <v>350</v>
      </c>
      <c>
        <f>(M239*21)/100</f>
      </c>
      <c t="s">
        <v>27</v>
      </c>
    </row>
    <row r="240" spans="1:5" ht="12.75">
      <c r="A240" s="35" t="s">
        <v>58</v>
      </c>
      <c r="E240" s="39" t="s">
        <v>374</v>
      </c>
    </row>
    <row r="241" spans="1:5" ht="12.75">
      <c r="A241" s="35" t="s">
        <v>59</v>
      </c>
      <c r="E241" s="40" t="s">
        <v>5</v>
      </c>
    </row>
    <row r="242" spans="1:5" ht="165.75">
      <c r="A242" t="s">
        <v>60</v>
      </c>
      <c r="E242" s="39" t="s">
        <v>375</v>
      </c>
    </row>
    <row r="243" spans="1:16" ht="38.25">
      <c r="A243" t="s">
        <v>52</v>
      </c>
      <c s="34" t="s">
        <v>295</v>
      </c>
      <c s="34" t="s">
        <v>1522</v>
      </c>
      <c s="35" t="s">
        <v>371</v>
      </c>
      <c s="6" t="s">
        <v>1523</v>
      </c>
      <c s="36" t="s">
        <v>373</v>
      </c>
      <c s="37">
        <v>1170.273</v>
      </c>
      <c s="36">
        <v>0</v>
      </c>
      <c s="36">
        <f>ROUND(G243*H243,6)</f>
      </c>
      <c r="L243" s="38">
        <v>0</v>
      </c>
      <c s="32">
        <f>ROUND(ROUND(L243,2)*ROUND(G243,3),2)</f>
      </c>
      <c s="36" t="s">
        <v>350</v>
      </c>
      <c>
        <f>(M243*21)/100</f>
      </c>
      <c t="s">
        <v>27</v>
      </c>
    </row>
    <row r="244" spans="1:5" ht="51">
      <c r="A244" s="35" t="s">
        <v>58</v>
      </c>
      <c r="E244" s="39" t="s">
        <v>1524</v>
      </c>
    </row>
    <row r="245" spans="1:5" ht="12.75">
      <c r="A245" s="35" t="s">
        <v>59</v>
      </c>
      <c r="E245" s="40" t="s">
        <v>5</v>
      </c>
    </row>
    <row r="246" spans="1:5" ht="165.75">
      <c r="A246" t="s">
        <v>60</v>
      </c>
      <c r="E246" s="39" t="s">
        <v>375</v>
      </c>
    </row>
    <row r="247" spans="1:16" ht="38.25">
      <c r="A247" t="s">
        <v>52</v>
      </c>
      <c s="34" t="s">
        <v>299</v>
      </c>
      <c s="34" t="s">
        <v>1525</v>
      </c>
      <c s="35" t="s">
        <v>371</v>
      </c>
      <c s="6" t="s">
        <v>1526</v>
      </c>
      <c s="36" t="s">
        <v>373</v>
      </c>
      <c s="37">
        <v>1170.273</v>
      </c>
      <c s="36">
        <v>0</v>
      </c>
      <c s="36">
        <f>ROUND(G247*H247,6)</f>
      </c>
      <c r="L247" s="38">
        <v>0</v>
      </c>
      <c s="32">
        <f>ROUND(ROUND(L247,2)*ROUND(G247,3),2)</f>
      </c>
      <c s="36" t="s">
        <v>350</v>
      </c>
      <c>
        <f>(M247*21)/100</f>
      </c>
      <c t="s">
        <v>27</v>
      </c>
    </row>
    <row r="248" spans="1:5" ht="38.25">
      <c r="A248" s="35" t="s">
        <v>58</v>
      </c>
      <c r="E248" s="39" t="s">
        <v>1527</v>
      </c>
    </row>
    <row r="249" spans="1:5" ht="12.75">
      <c r="A249" s="35" t="s">
        <v>59</v>
      </c>
      <c r="E249" s="40" t="s">
        <v>5</v>
      </c>
    </row>
    <row r="250" spans="1:5" ht="165.75">
      <c r="A250" t="s">
        <v>60</v>
      </c>
      <c r="E250" s="39" t="s">
        <v>375</v>
      </c>
    </row>
    <row r="251" spans="1:16" ht="38.25">
      <c r="A251" t="s">
        <v>52</v>
      </c>
      <c s="34" t="s">
        <v>303</v>
      </c>
      <c s="34" t="s">
        <v>1528</v>
      </c>
      <c s="35" t="s">
        <v>371</v>
      </c>
      <c s="6" t="s">
        <v>1529</v>
      </c>
      <c s="36" t="s">
        <v>373</v>
      </c>
      <c s="37">
        <v>2.38</v>
      </c>
      <c s="36">
        <v>0</v>
      </c>
      <c s="36">
        <f>ROUND(G251*H251,6)</f>
      </c>
      <c r="L251" s="38">
        <v>0</v>
      </c>
      <c s="32">
        <f>ROUND(ROUND(L251,2)*ROUND(G251,3),2)</f>
      </c>
      <c s="36" t="s">
        <v>350</v>
      </c>
      <c>
        <f>(M251*21)/100</f>
      </c>
      <c t="s">
        <v>27</v>
      </c>
    </row>
    <row r="252" spans="1:5" ht="38.25">
      <c r="A252" s="35" t="s">
        <v>58</v>
      </c>
      <c r="E252" s="39" t="s">
        <v>1530</v>
      </c>
    </row>
    <row r="253" spans="1:5" ht="12.75">
      <c r="A253" s="35" t="s">
        <v>59</v>
      </c>
      <c r="E253" s="40" t="s">
        <v>5</v>
      </c>
    </row>
    <row r="254" spans="1:5" ht="165.75">
      <c r="A254" t="s">
        <v>60</v>
      </c>
      <c r="E254" s="39" t="s">
        <v>375</v>
      </c>
    </row>
    <row r="255" spans="1:16" ht="25.5">
      <c r="A255" t="s">
        <v>52</v>
      </c>
      <c s="34" t="s">
        <v>307</v>
      </c>
      <c s="34" t="s">
        <v>1531</v>
      </c>
      <c s="35" t="s">
        <v>371</v>
      </c>
      <c s="6" t="s">
        <v>1532</v>
      </c>
      <c s="36" t="s">
        <v>373</v>
      </c>
      <c s="37">
        <v>38.144</v>
      </c>
      <c s="36">
        <v>0</v>
      </c>
      <c s="36">
        <f>ROUND(G255*H255,6)</f>
      </c>
      <c r="L255" s="38">
        <v>0</v>
      </c>
      <c s="32">
        <f>ROUND(ROUND(L255,2)*ROUND(G255,3),2)</f>
      </c>
      <c s="36" t="s">
        <v>350</v>
      </c>
      <c>
        <f>(M255*21)/100</f>
      </c>
      <c t="s">
        <v>27</v>
      </c>
    </row>
    <row r="256" spans="1:5" ht="38.25">
      <c r="A256" s="35" t="s">
        <v>58</v>
      </c>
      <c r="E256" s="39" t="s">
        <v>1533</v>
      </c>
    </row>
    <row r="257" spans="1:5" ht="12.75">
      <c r="A257" s="35" t="s">
        <v>59</v>
      </c>
      <c r="E257" s="40" t="s">
        <v>5</v>
      </c>
    </row>
    <row r="258" spans="1:5" ht="165.75">
      <c r="A258" t="s">
        <v>60</v>
      </c>
      <c r="E258" s="39" t="s">
        <v>375</v>
      </c>
    </row>
    <row r="259" spans="1:16" ht="25.5">
      <c r="A259" t="s">
        <v>52</v>
      </c>
      <c s="34" t="s">
        <v>313</v>
      </c>
      <c s="34" t="s">
        <v>1534</v>
      </c>
      <c s="35" t="s">
        <v>371</v>
      </c>
      <c s="6" t="s">
        <v>1535</v>
      </c>
      <c s="36" t="s">
        <v>373</v>
      </c>
      <c s="37">
        <v>114.926</v>
      </c>
      <c s="36">
        <v>0</v>
      </c>
      <c s="36">
        <f>ROUND(G259*H259,6)</f>
      </c>
      <c r="L259" s="38">
        <v>0</v>
      </c>
      <c s="32">
        <f>ROUND(ROUND(L259,2)*ROUND(G259,3),2)</f>
      </c>
      <c s="36" t="s">
        <v>350</v>
      </c>
      <c>
        <f>(M259*21)/100</f>
      </c>
      <c t="s">
        <v>27</v>
      </c>
    </row>
    <row r="260" spans="1:5" ht="25.5">
      <c r="A260" s="35" t="s">
        <v>58</v>
      </c>
      <c r="E260" s="39" t="s">
        <v>385</v>
      </c>
    </row>
    <row r="261" spans="1:5" ht="12.75">
      <c r="A261" s="35" t="s">
        <v>59</v>
      </c>
      <c r="E261" s="40" t="s">
        <v>5</v>
      </c>
    </row>
    <row r="262" spans="1:5" ht="165.75">
      <c r="A262" t="s">
        <v>60</v>
      </c>
      <c r="E262" s="39" t="s">
        <v>375</v>
      </c>
    </row>
    <row r="263" spans="1:13" ht="12.75">
      <c r="A263" t="s">
        <v>46</v>
      </c>
      <c r="C263" s="31" t="s">
        <v>1536</v>
      </c>
      <c r="E263" s="33" t="s">
        <v>1537</v>
      </c>
      <c r="J263" s="32">
        <f>0+J264</f>
      </c>
      <c s="32">
        <f>0+K264</f>
      </c>
      <c s="32">
        <f>0+L264</f>
      </c>
      <c s="32">
        <f>0+M264</f>
      </c>
    </row>
    <row r="264" spans="1:13" ht="12.75">
      <c r="A264" t="s">
        <v>49</v>
      </c>
      <c r="C264" s="31" t="s">
        <v>110</v>
      </c>
      <c r="E264" s="33" t="s">
        <v>1007</v>
      </c>
      <c r="J264" s="32">
        <f>0</f>
      </c>
      <c s="32">
        <f>0</f>
      </c>
      <c s="32">
        <f>0+L265+L269</f>
      </c>
      <c s="32">
        <f>0+M265+M269</f>
      </c>
    </row>
    <row r="265" spans="1:16" ht="25.5">
      <c r="A265" t="s">
        <v>52</v>
      </c>
      <c s="34" t="s">
        <v>53</v>
      </c>
      <c s="34" t="s">
        <v>1538</v>
      </c>
      <c s="35" t="s">
        <v>5</v>
      </c>
      <c s="6" t="s">
        <v>1539</v>
      </c>
      <c s="36" t="s">
        <v>80</v>
      </c>
      <c s="37">
        <v>1148.763</v>
      </c>
      <c s="36">
        <v>0</v>
      </c>
      <c s="36">
        <f>ROUND(G265*H265,6)</f>
      </c>
      <c r="L265" s="38">
        <v>0</v>
      </c>
      <c s="32">
        <f>ROUND(ROUND(L265,2)*ROUND(G265,3),2)</f>
      </c>
      <c s="36" t="s">
        <v>1379</v>
      </c>
      <c>
        <f>(M265*21)/100</f>
      </c>
      <c t="s">
        <v>27</v>
      </c>
    </row>
    <row r="266" spans="1:5" ht="12.75">
      <c r="A266" s="35" t="s">
        <v>58</v>
      </c>
      <c r="E266" s="39" t="s">
        <v>5</v>
      </c>
    </row>
    <row r="267" spans="1:5" ht="12.75">
      <c r="A267" s="35" t="s">
        <v>59</v>
      </c>
      <c r="E267" s="40" t="s">
        <v>5</v>
      </c>
    </row>
    <row r="268" spans="1:5" ht="102">
      <c r="A268" t="s">
        <v>60</v>
      </c>
      <c r="E268" s="39" t="s">
        <v>1540</v>
      </c>
    </row>
    <row r="269" spans="1:16" ht="25.5">
      <c r="A269" t="s">
        <v>52</v>
      </c>
      <c s="34" t="s">
        <v>27</v>
      </c>
      <c s="34" t="s">
        <v>1541</v>
      </c>
      <c s="35" t="s">
        <v>5</v>
      </c>
      <c s="6" t="s">
        <v>1542</v>
      </c>
      <c s="36" t="s">
        <v>80</v>
      </c>
      <c s="37">
        <v>140.294</v>
      </c>
      <c s="36">
        <v>0</v>
      </c>
      <c s="36">
        <f>ROUND(G269*H269,6)</f>
      </c>
      <c r="L269" s="38">
        <v>0</v>
      </c>
      <c s="32">
        <f>ROUND(ROUND(L269,2)*ROUND(G269,3),2)</f>
      </c>
      <c s="36" t="s">
        <v>1379</v>
      </c>
      <c>
        <f>(M269*21)/100</f>
      </c>
      <c t="s">
        <v>27</v>
      </c>
    </row>
    <row r="270" spans="1:5" ht="12.75">
      <c r="A270" s="35" t="s">
        <v>58</v>
      </c>
      <c r="E270" s="39" t="s">
        <v>5</v>
      </c>
    </row>
    <row r="271" spans="1:5" ht="12.75">
      <c r="A271" s="35" t="s">
        <v>59</v>
      </c>
      <c r="E271" s="40" t="s">
        <v>5</v>
      </c>
    </row>
    <row r="272" spans="1:5" ht="102">
      <c r="A272" t="s">
        <v>60</v>
      </c>
      <c r="E272" s="39" t="s">
        <v>1540</v>
      </c>
    </row>
    <row r="273" spans="1:13" ht="12.75">
      <c r="A273" t="s">
        <v>46</v>
      </c>
      <c r="C273" s="31" t="s">
        <v>1543</v>
      </c>
      <c r="E273" s="33" t="s">
        <v>1544</v>
      </c>
      <c r="J273" s="32">
        <f>0+J274+J279+J304+J313+J318+J327+J340+J361+J366</f>
      </c>
      <c s="32">
        <f>0+K274+K279+K304+K313+K318+K327+K340+K361+K366</f>
      </c>
      <c s="32">
        <f>0+L274+L279+L304+L313+L318+L327+L340+L361+L366</f>
      </c>
      <c s="32">
        <f>0+M274+M279+M304+M313+M318+M327+M340+M361+M366</f>
      </c>
    </row>
    <row r="274" spans="1:13" ht="12.75">
      <c r="A274" t="s">
        <v>49</v>
      </c>
      <c r="C274" s="31" t="s">
        <v>594</v>
      </c>
      <c r="E274" s="33" t="s">
        <v>595</v>
      </c>
      <c r="J274" s="32">
        <f>0</f>
      </c>
      <c s="32">
        <f>0</f>
      </c>
      <c s="32">
        <f>0+L275</f>
      </c>
      <c s="32">
        <f>0+M275</f>
      </c>
    </row>
    <row r="275" spans="1:16" ht="12.75">
      <c r="A275" t="s">
        <v>52</v>
      </c>
      <c s="34" t="s">
        <v>53</v>
      </c>
      <c s="34" t="s">
        <v>1377</v>
      </c>
      <c s="35" t="s">
        <v>5</v>
      </c>
      <c s="6" t="s">
        <v>1378</v>
      </c>
      <c s="36" t="s">
        <v>310</v>
      </c>
      <c s="37">
        <v>225</v>
      </c>
      <c s="36">
        <v>0</v>
      </c>
      <c s="36">
        <f>ROUND(G275*H275,6)</f>
      </c>
      <c r="L275" s="38">
        <v>0</v>
      </c>
      <c s="32">
        <f>ROUND(ROUND(L275,2)*ROUND(G275,3),2)</f>
      </c>
      <c s="36" t="s">
        <v>1379</v>
      </c>
      <c>
        <f>(M275*21)/100</f>
      </c>
      <c t="s">
        <v>27</v>
      </c>
    </row>
    <row r="276" spans="1:5" ht="12.75">
      <c r="A276" s="35" t="s">
        <v>58</v>
      </c>
      <c r="E276" s="39" t="s">
        <v>5</v>
      </c>
    </row>
    <row r="277" spans="1:5" ht="12.75">
      <c r="A277" s="35" t="s">
        <v>59</v>
      </c>
      <c r="E277" s="40" t="s">
        <v>5</v>
      </c>
    </row>
    <row r="278" spans="1:5" ht="12.75">
      <c r="A278" t="s">
        <v>60</v>
      </c>
      <c r="E278" s="39" t="s">
        <v>1380</v>
      </c>
    </row>
    <row r="279" spans="1:13" ht="12.75">
      <c r="A279" t="s">
        <v>49</v>
      </c>
      <c r="C279" s="31" t="s">
        <v>53</v>
      </c>
      <c r="E279" s="33" t="s">
        <v>406</v>
      </c>
      <c r="J279" s="32">
        <f>0</f>
      </c>
      <c s="32">
        <f>0</f>
      </c>
      <c s="32">
        <f>0+L280+L284+L288+L292+L296+L300</f>
      </c>
      <c s="32">
        <f>0+M280+M284+M288+M292+M296+M300</f>
      </c>
    </row>
    <row r="280" spans="1:16" ht="12.75">
      <c r="A280" t="s">
        <v>52</v>
      </c>
      <c s="34" t="s">
        <v>27</v>
      </c>
      <c s="34" t="s">
        <v>1545</v>
      </c>
      <c s="35" t="s">
        <v>5</v>
      </c>
      <c s="6" t="s">
        <v>1546</v>
      </c>
      <c s="36" t="s">
        <v>56</v>
      </c>
      <c s="37">
        <v>2253.768</v>
      </c>
      <c s="36">
        <v>0</v>
      </c>
      <c s="36">
        <f>ROUND(G280*H280,6)</f>
      </c>
      <c r="L280" s="38">
        <v>0</v>
      </c>
      <c s="32">
        <f>ROUND(ROUND(L280,2)*ROUND(G280,3),2)</f>
      </c>
      <c s="36" t="s">
        <v>1379</v>
      </c>
      <c>
        <f>(M280*21)/100</f>
      </c>
      <c t="s">
        <v>27</v>
      </c>
    </row>
    <row r="281" spans="1:5" ht="12.75">
      <c r="A281" s="35" t="s">
        <v>58</v>
      </c>
      <c r="E281" s="39" t="s">
        <v>5</v>
      </c>
    </row>
    <row r="282" spans="1:5" ht="12.75">
      <c r="A282" s="35" t="s">
        <v>59</v>
      </c>
      <c r="E282" s="40" t="s">
        <v>5</v>
      </c>
    </row>
    <row r="283" spans="1:5" ht="369.75">
      <c r="A283" t="s">
        <v>60</v>
      </c>
      <c r="E283" s="39" t="s">
        <v>1547</v>
      </c>
    </row>
    <row r="284" spans="1:16" ht="12.75">
      <c r="A284" t="s">
        <v>52</v>
      </c>
      <c s="34" t="s">
        <v>26</v>
      </c>
      <c s="34" t="s">
        <v>1548</v>
      </c>
      <c s="35" t="s">
        <v>5</v>
      </c>
      <c s="6" t="s">
        <v>1549</v>
      </c>
      <c s="36" t="s">
        <v>56</v>
      </c>
      <c s="37">
        <v>154.664</v>
      </c>
      <c s="36">
        <v>0</v>
      </c>
      <c s="36">
        <f>ROUND(G284*H284,6)</f>
      </c>
      <c r="L284" s="38">
        <v>0</v>
      </c>
      <c s="32">
        <f>ROUND(ROUND(L284,2)*ROUND(G284,3),2)</f>
      </c>
      <c s="36" t="s">
        <v>1379</v>
      </c>
      <c>
        <f>(M284*21)/100</f>
      </c>
      <c t="s">
        <v>27</v>
      </c>
    </row>
    <row r="285" spans="1:5" ht="12.75">
      <c r="A285" s="35" t="s">
        <v>58</v>
      </c>
      <c r="E285" s="39" t="s">
        <v>5</v>
      </c>
    </row>
    <row r="286" spans="1:5" ht="12.75">
      <c r="A286" s="35" t="s">
        <v>59</v>
      </c>
      <c r="E286" s="40" t="s">
        <v>5</v>
      </c>
    </row>
    <row r="287" spans="1:5" ht="318.75">
      <c r="A287" t="s">
        <v>60</v>
      </c>
      <c r="E287" s="39" t="s">
        <v>1550</v>
      </c>
    </row>
    <row r="288" spans="1:16" ht="12.75">
      <c r="A288" t="s">
        <v>52</v>
      </c>
      <c s="34" t="s">
        <v>70</v>
      </c>
      <c s="34" t="s">
        <v>1551</v>
      </c>
      <c s="35" t="s">
        <v>5</v>
      </c>
      <c s="6" t="s">
        <v>1552</v>
      </c>
      <c s="36" t="s">
        <v>56</v>
      </c>
      <c s="37">
        <v>58.023</v>
      </c>
      <c s="36">
        <v>0</v>
      </c>
      <c s="36">
        <f>ROUND(G288*H288,6)</f>
      </c>
      <c r="L288" s="38">
        <v>0</v>
      </c>
      <c s="32">
        <f>ROUND(ROUND(L288,2)*ROUND(G288,3),2)</f>
      </c>
      <c s="36" t="s">
        <v>1379</v>
      </c>
      <c>
        <f>(M288*21)/100</f>
      </c>
      <c t="s">
        <v>27</v>
      </c>
    </row>
    <row r="289" spans="1:5" ht="12.75">
      <c r="A289" s="35" t="s">
        <v>58</v>
      </c>
      <c r="E289" s="39" t="s">
        <v>5</v>
      </c>
    </row>
    <row r="290" spans="1:5" ht="12.75">
      <c r="A290" s="35" t="s">
        <v>59</v>
      </c>
      <c r="E290" s="40" t="s">
        <v>5</v>
      </c>
    </row>
    <row r="291" spans="1:5" ht="318.75">
      <c r="A291" t="s">
        <v>60</v>
      </c>
      <c r="E291" s="39" t="s">
        <v>1550</v>
      </c>
    </row>
    <row r="292" spans="1:16" ht="12.75">
      <c r="A292" t="s">
        <v>52</v>
      </c>
      <c s="34" t="s">
        <v>110</v>
      </c>
      <c s="34" t="s">
        <v>67</v>
      </c>
      <c s="35" t="s">
        <v>5</v>
      </c>
      <c s="6" t="s">
        <v>415</v>
      </c>
      <c s="36" t="s">
        <v>56</v>
      </c>
      <c s="37">
        <v>132.826</v>
      </c>
      <c s="36">
        <v>0</v>
      </c>
      <c s="36">
        <f>ROUND(G292*H292,6)</f>
      </c>
      <c r="L292" s="38">
        <v>0</v>
      </c>
      <c s="32">
        <f>ROUND(ROUND(L292,2)*ROUND(G292,3),2)</f>
      </c>
      <c s="36" t="s">
        <v>1379</v>
      </c>
      <c>
        <f>(M292*21)/100</f>
      </c>
      <c t="s">
        <v>27</v>
      </c>
    </row>
    <row r="293" spans="1:5" ht="12.75">
      <c r="A293" s="35" t="s">
        <v>58</v>
      </c>
      <c r="E293" s="39" t="s">
        <v>5</v>
      </c>
    </row>
    <row r="294" spans="1:5" ht="12.75">
      <c r="A294" s="35" t="s">
        <v>59</v>
      </c>
      <c r="E294" s="40" t="s">
        <v>5</v>
      </c>
    </row>
    <row r="295" spans="1:5" ht="229.5">
      <c r="A295" t="s">
        <v>60</v>
      </c>
      <c r="E295" s="39" t="s">
        <v>1553</v>
      </c>
    </row>
    <row r="296" spans="1:16" ht="12.75">
      <c r="A296" t="s">
        <v>52</v>
      </c>
      <c s="34" t="s">
        <v>115</v>
      </c>
      <c s="34" t="s">
        <v>1554</v>
      </c>
      <c s="35" t="s">
        <v>5</v>
      </c>
      <c s="6" t="s">
        <v>1555</v>
      </c>
      <c s="36" t="s">
        <v>56</v>
      </c>
      <c s="37">
        <v>444.805</v>
      </c>
      <c s="36">
        <v>0</v>
      </c>
      <c s="36">
        <f>ROUND(G296*H296,6)</f>
      </c>
      <c r="L296" s="38">
        <v>0</v>
      </c>
      <c s="32">
        <f>ROUND(ROUND(L296,2)*ROUND(G296,3),2)</f>
      </c>
      <c s="36" t="s">
        <v>1379</v>
      </c>
      <c>
        <f>(M296*21)/100</f>
      </c>
      <c t="s">
        <v>27</v>
      </c>
    </row>
    <row r="297" spans="1:5" ht="12.75">
      <c r="A297" s="35" t="s">
        <v>58</v>
      </c>
      <c r="E297" s="39" t="s">
        <v>5</v>
      </c>
    </row>
    <row r="298" spans="1:5" ht="12.75">
      <c r="A298" s="35" t="s">
        <v>59</v>
      </c>
      <c r="E298" s="40" t="s">
        <v>5</v>
      </c>
    </row>
    <row r="299" spans="1:5" ht="293.25">
      <c r="A299" t="s">
        <v>60</v>
      </c>
      <c r="E299" s="39" t="s">
        <v>1556</v>
      </c>
    </row>
    <row r="300" spans="1:16" ht="12.75">
      <c r="A300" t="s">
        <v>52</v>
      </c>
      <c s="34" t="s">
        <v>75</v>
      </c>
      <c s="34" t="s">
        <v>1557</v>
      </c>
      <c s="35" t="s">
        <v>5</v>
      </c>
      <c s="6" t="s">
        <v>1558</v>
      </c>
      <c s="36" t="s">
        <v>73</v>
      </c>
      <c s="37">
        <v>5845.25</v>
      </c>
      <c s="36">
        <v>0</v>
      </c>
      <c s="36">
        <f>ROUND(G300*H300,6)</f>
      </c>
      <c r="L300" s="38">
        <v>0</v>
      </c>
      <c s="32">
        <f>ROUND(ROUND(L300,2)*ROUND(G300,3),2)</f>
      </c>
      <c s="36" t="s">
        <v>1379</v>
      </c>
      <c>
        <f>(M300*21)/100</f>
      </c>
      <c t="s">
        <v>27</v>
      </c>
    </row>
    <row r="301" spans="1:5" ht="12.75">
      <c r="A301" s="35" t="s">
        <v>58</v>
      </c>
      <c r="E301" s="39" t="s">
        <v>5</v>
      </c>
    </row>
    <row r="302" spans="1:5" ht="12.75">
      <c r="A302" s="35" t="s">
        <v>59</v>
      </c>
      <c r="E302" s="40" t="s">
        <v>5</v>
      </c>
    </row>
    <row r="303" spans="1:5" ht="25.5">
      <c r="A303" t="s">
        <v>60</v>
      </c>
      <c r="E303" s="39" t="s">
        <v>1559</v>
      </c>
    </row>
    <row r="304" spans="1:13" ht="12.75">
      <c r="A304" t="s">
        <v>49</v>
      </c>
      <c r="C304" s="31" t="s">
        <v>27</v>
      </c>
      <c r="E304" s="33" t="s">
        <v>821</v>
      </c>
      <c r="J304" s="32">
        <f>0</f>
      </c>
      <c s="32">
        <f>0</f>
      </c>
      <c s="32">
        <f>0+L305+L309</f>
      </c>
      <c s="32">
        <f>0+M305+M309</f>
      </c>
    </row>
    <row r="305" spans="1:16" ht="12.75">
      <c r="A305" t="s">
        <v>52</v>
      </c>
      <c s="34" t="s">
        <v>122</v>
      </c>
      <c s="34" t="s">
        <v>1560</v>
      </c>
      <c s="35" t="s">
        <v>5</v>
      </c>
      <c s="6" t="s">
        <v>1561</v>
      </c>
      <c s="36" t="s">
        <v>73</v>
      </c>
      <c s="37">
        <v>1966.509</v>
      </c>
      <c s="36">
        <v>0</v>
      </c>
      <c s="36">
        <f>ROUND(G305*H305,6)</f>
      </c>
      <c r="L305" s="38">
        <v>0</v>
      </c>
      <c s="32">
        <f>ROUND(ROUND(L305,2)*ROUND(G305,3),2)</f>
      </c>
      <c s="36" t="s">
        <v>1379</v>
      </c>
      <c>
        <f>(M305*21)/100</f>
      </c>
      <c t="s">
        <v>27</v>
      </c>
    </row>
    <row r="306" spans="1:5" ht="12.75">
      <c r="A306" s="35" t="s">
        <v>58</v>
      </c>
      <c r="E306" s="39" t="s">
        <v>5</v>
      </c>
    </row>
    <row r="307" spans="1:5" ht="12.75">
      <c r="A307" s="35" t="s">
        <v>59</v>
      </c>
      <c r="E307" s="40" t="s">
        <v>5</v>
      </c>
    </row>
    <row r="308" spans="1:5" ht="25.5">
      <c r="A308" t="s">
        <v>60</v>
      </c>
      <c r="E308" s="39" t="s">
        <v>1562</v>
      </c>
    </row>
    <row r="309" spans="1:16" ht="12.75">
      <c r="A309" t="s">
        <v>52</v>
      </c>
      <c s="34" t="s">
        <v>126</v>
      </c>
      <c s="34" t="s">
        <v>1563</v>
      </c>
      <c s="35" t="s">
        <v>5</v>
      </c>
      <c s="6" t="s">
        <v>1564</v>
      </c>
      <c s="36" t="s">
        <v>80</v>
      </c>
      <c s="37">
        <v>819.379</v>
      </c>
      <c s="36">
        <v>0</v>
      </c>
      <c s="36">
        <f>ROUND(G309*H309,6)</f>
      </c>
      <c r="L309" s="38">
        <v>0</v>
      </c>
      <c s="32">
        <f>ROUND(ROUND(L309,2)*ROUND(G309,3),2)</f>
      </c>
      <c s="36" t="s">
        <v>1379</v>
      </c>
      <c>
        <f>(M309*21)/100</f>
      </c>
      <c t="s">
        <v>27</v>
      </c>
    </row>
    <row r="310" spans="1:5" ht="12.75">
      <c r="A310" s="35" t="s">
        <v>58</v>
      </c>
      <c r="E310" s="39" t="s">
        <v>5</v>
      </c>
    </row>
    <row r="311" spans="1:5" ht="12.75">
      <c r="A311" s="35" t="s">
        <v>59</v>
      </c>
      <c r="E311" s="40" t="s">
        <v>5</v>
      </c>
    </row>
    <row r="312" spans="1:5" ht="165.75">
      <c r="A312" t="s">
        <v>60</v>
      </c>
      <c r="E312" s="39" t="s">
        <v>1565</v>
      </c>
    </row>
    <row r="313" spans="1:13" ht="12.75">
      <c r="A313" t="s">
        <v>49</v>
      </c>
      <c r="C313" s="31" t="s">
        <v>26</v>
      </c>
      <c r="E313" s="33" t="s">
        <v>1566</v>
      </c>
      <c r="J313" s="32">
        <f>0</f>
      </c>
      <c s="32">
        <f>0</f>
      </c>
      <c s="32">
        <f>0+L314</f>
      </c>
      <c s="32">
        <f>0+M314</f>
      </c>
    </row>
    <row r="314" spans="1:16" ht="12.75">
      <c r="A314" t="s">
        <v>52</v>
      </c>
      <c s="34" t="s">
        <v>193</v>
      </c>
      <c s="34" t="s">
        <v>1385</v>
      </c>
      <c s="35" t="s">
        <v>5</v>
      </c>
      <c s="6" t="s">
        <v>1567</v>
      </c>
      <c s="36" t="s">
        <v>1383</v>
      </c>
      <c s="37">
        <v>1.289</v>
      </c>
      <c s="36">
        <v>0</v>
      </c>
      <c s="36">
        <f>ROUND(G314*H314,6)</f>
      </c>
      <c r="L314" s="38">
        <v>0</v>
      </c>
      <c s="32">
        <f>ROUND(ROUND(L314,2)*ROUND(G314,3),2)</f>
      </c>
      <c s="36" t="s">
        <v>1379</v>
      </c>
      <c>
        <f>(M314*21)/100</f>
      </c>
      <c t="s">
        <v>27</v>
      </c>
    </row>
    <row r="315" spans="1:5" ht="12.75">
      <c r="A315" s="35" t="s">
        <v>58</v>
      </c>
      <c r="E315" s="39" t="s">
        <v>5</v>
      </c>
    </row>
    <row r="316" spans="1:5" ht="12.75">
      <c r="A316" s="35" t="s">
        <v>59</v>
      </c>
      <c r="E316" s="40" t="s">
        <v>5</v>
      </c>
    </row>
    <row r="317" spans="1:5" ht="12.75">
      <c r="A317" t="s">
        <v>60</v>
      </c>
      <c r="E317" s="39" t="s">
        <v>1568</v>
      </c>
    </row>
    <row r="318" spans="1:13" ht="12.75">
      <c r="A318" t="s">
        <v>49</v>
      </c>
      <c r="C318" s="31" t="s">
        <v>70</v>
      </c>
      <c r="E318" s="33" t="s">
        <v>1569</v>
      </c>
      <c r="J318" s="32">
        <f>0</f>
      </c>
      <c s="32">
        <f>0</f>
      </c>
      <c s="32">
        <f>0+L319+L323</f>
      </c>
      <c s="32">
        <f>0+M319+M323</f>
      </c>
    </row>
    <row r="319" spans="1:16" ht="12.75">
      <c r="A319" t="s">
        <v>52</v>
      </c>
      <c s="34" t="s">
        <v>130</v>
      </c>
      <c s="34" t="s">
        <v>1570</v>
      </c>
      <c s="35" t="s">
        <v>5</v>
      </c>
      <c s="6" t="s">
        <v>1571</v>
      </c>
      <c s="36" t="s">
        <v>56</v>
      </c>
      <c s="37">
        <v>14.046</v>
      </c>
      <c s="36">
        <v>0</v>
      </c>
      <c s="36">
        <f>ROUND(G319*H319,6)</f>
      </c>
      <c r="L319" s="38">
        <v>0</v>
      </c>
      <c s="32">
        <f>ROUND(ROUND(L319,2)*ROUND(G319,3),2)</f>
      </c>
      <c s="36" t="s">
        <v>1379</v>
      </c>
      <c>
        <f>(M319*21)/100</f>
      </c>
      <c t="s">
        <v>27</v>
      </c>
    </row>
    <row r="320" spans="1:5" ht="12.75">
      <c r="A320" s="35" t="s">
        <v>58</v>
      </c>
      <c r="E320" s="39" t="s">
        <v>5</v>
      </c>
    </row>
    <row r="321" spans="1:5" ht="12.75">
      <c r="A321" s="35" t="s">
        <v>59</v>
      </c>
      <c r="E321" s="40" t="s">
        <v>1572</v>
      </c>
    </row>
    <row r="322" spans="1:5" ht="369.75">
      <c r="A322" t="s">
        <v>60</v>
      </c>
      <c r="E322" s="39" t="s">
        <v>1573</v>
      </c>
    </row>
    <row r="323" spans="1:16" ht="12.75">
      <c r="A323" t="s">
        <v>52</v>
      </c>
      <c s="34" t="s">
        <v>134</v>
      </c>
      <c s="34" t="s">
        <v>1574</v>
      </c>
      <c s="35" t="s">
        <v>5</v>
      </c>
      <c s="6" t="s">
        <v>1575</v>
      </c>
      <c s="36" t="s">
        <v>56</v>
      </c>
      <c s="37">
        <v>21.167</v>
      </c>
      <c s="36">
        <v>0</v>
      </c>
      <c s="36">
        <f>ROUND(G323*H323,6)</f>
      </c>
      <c r="L323" s="38">
        <v>0</v>
      </c>
      <c s="32">
        <f>ROUND(ROUND(L323,2)*ROUND(G323,3),2)</f>
      </c>
      <c s="36" t="s">
        <v>1379</v>
      </c>
      <c>
        <f>(M323*21)/100</f>
      </c>
      <c t="s">
        <v>27</v>
      </c>
    </row>
    <row r="324" spans="1:5" ht="12.75">
      <c r="A324" s="35" t="s">
        <v>58</v>
      </c>
      <c r="E324" s="39" t="s">
        <v>5</v>
      </c>
    </row>
    <row r="325" spans="1:5" ht="12.75">
      <c r="A325" s="35" t="s">
        <v>59</v>
      </c>
      <c r="E325" s="40" t="s">
        <v>1576</v>
      </c>
    </row>
    <row r="326" spans="1:5" ht="38.25">
      <c r="A326" t="s">
        <v>60</v>
      </c>
      <c r="E326" s="39" t="s">
        <v>1577</v>
      </c>
    </row>
    <row r="327" spans="1:13" ht="12.75">
      <c r="A327" t="s">
        <v>49</v>
      </c>
      <c r="C327" s="31" t="s">
        <v>110</v>
      </c>
      <c r="E327" s="33" t="s">
        <v>1007</v>
      </c>
      <c r="J327" s="32">
        <f>0</f>
      </c>
      <c s="32">
        <f>0</f>
      </c>
      <c s="32">
        <f>0+L328+L332+L336</f>
      </c>
      <c s="32">
        <f>0+M328+M332+M336</f>
      </c>
    </row>
    <row r="328" spans="1:16" ht="25.5">
      <c r="A328" t="s">
        <v>52</v>
      </c>
      <c s="34" t="s">
        <v>138</v>
      </c>
      <c s="34" t="s">
        <v>1578</v>
      </c>
      <c s="35" t="s">
        <v>5</v>
      </c>
      <c s="6" t="s">
        <v>1579</v>
      </c>
      <c s="36" t="s">
        <v>56</v>
      </c>
      <c s="37">
        <v>192.429</v>
      </c>
      <c s="36">
        <v>0</v>
      </c>
      <c s="36">
        <f>ROUND(G328*H328,6)</f>
      </c>
      <c r="L328" s="38">
        <v>0</v>
      </c>
      <c s="32">
        <f>ROUND(ROUND(L328,2)*ROUND(G328,3),2)</f>
      </c>
      <c s="36" t="s">
        <v>1379</v>
      </c>
      <c>
        <f>(M328*21)/100</f>
      </c>
      <c t="s">
        <v>27</v>
      </c>
    </row>
    <row r="329" spans="1:5" ht="12.75">
      <c r="A329" s="35" t="s">
        <v>58</v>
      </c>
      <c r="E329" s="39" t="s">
        <v>5</v>
      </c>
    </row>
    <row r="330" spans="1:5" ht="12.75">
      <c r="A330" s="35" t="s">
        <v>59</v>
      </c>
      <c r="E330" s="40" t="s">
        <v>1580</v>
      </c>
    </row>
    <row r="331" spans="1:5" ht="280.5">
      <c r="A331" t="s">
        <v>60</v>
      </c>
      <c r="E331" s="39" t="s">
        <v>1581</v>
      </c>
    </row>
    <row r="332" spans="1:16" ht="25.5">
      <c r="A332" t="s">
        <v>52</v>
      </c>
      <c s="34" t="s">
        <v>143</v>
      </c>
      <c s="34" t="s">
        <v>1582</v>
      </c>
      <c s="35" t="s">
        <v>5</v>
      </c>
      <c s="6" t="s">
        <v>1583</v>
      </c>
      <c s="36" t="s">
        <v>56</v>
      </c>
      <c s="37">
        <v>1270.125</v>
      </c>
      <c s="36">
        <v>0</v>
      </c>
      <c s="36">
        <f>ROUND(G332*H332,6)</f>
      </c>
      <c r="L332" s="38">
        <v>0</v>
      </c>
      <c s="32">
        <f>ROUND(ROUND(L332,2)*ROUND(G332,3),2)</f>
      </c>
      <c s="36" t="s">
        <v>1379</v>
      </c>
      <c>
        <f>(M332*21)/100</f>
      </c>
      <c t="s">
        <v>27</v>
      </c>
    </row>
    <row r="333" spans="1:5" ht="12.75">
      <c r="A333" s="35" t="s">
        <v>58</v>
      </c>
      <c r="E333" s="39" t="s">
        <v>5</v>
      </c>
    </row>
    <row r="334" spans="1:5" ht="12.75">
      <c r="A334" s="35" t="s">
        <v>59</v>
      </c>
      <c r="E334" s="40" t="s">
        <v>5</v>
      </c>
    </row>
    <row r="335" spans="1:5" ht="344.25">
      <c r="A335" t="s">
        <v>60</v>
      </c>
      <c r="E335" s="39" t="s">
        <v>1584</v>
      </c>
    </row>
    <row r="336" spans="1:16" ht="12.75">
      <c r="A336" t="s">
        <v>52</v>
      </c>
      <c s="34" t="s">
        <v>147</v>
      </c>
      <c s="34" t="s">
        <v>1585</v>
      </c>
      <c s="35" t="s">
        <v>5</v>
      </c>
      <c s="6" t="s">
        <v>1586</v>
      </c>
      <c s="36" t="s">
        <v>73</v>
      </c>
      <c s="37">
        <v>4596.25</v>
      </c>
      <c s="36">
        <v>0</v>
      </c>
      <c s="36">
        <f>ROUND(G336*H336,6)</f>
      </c>
      <c r="L336" s="38">
        <v>0</v>
      </c>
      <c s="32">
        <f>ROUND(ROUND(L336,2)*ROUND(G336,3),2)</f>
      </c>
      <c s="36" t="s">
        <v>1379</v>
      </c>
      <c>
        <f>(M336*21)/100</f>
      </c>
      <c t="s">
        <v>27</v>
      </c>
    </row>
    <row r="337" spans="1:5" ht="12.75">
      <c r="A337" s="35" t="s">
        <v>58</v>
      </c>
      <c r="E337" s="39" t="s">
        <v>5</v>
      </c>
    </row>
    <row r="338" spans="1:5" ht="12.75">
      <c r="A338" s="35" t="s">
        <v>59</v>
      </c>
      <c r="E338" s="40" t="s">
        <v>5</v>
      </c>
    </row>
    <row r="339" spans="1:5" ht="178.5">
      <c r="A339" t="s">
        <v>60</v>
      </c>
      <c r="E339" s="39" t="s">
        <v>1587</v>
      </c>
    </row>
    <row r="340" spans="1:13" ht="12.75">
      <c r="A340" t="s">
        <v>49</v>
      </c>
      <c r="C340" s="31" t="s">
        <v>122</v>
      </c>
      <c r="E340" s="33" t="s">
        <v>1588</v>
      </c>
      <c r="J340" s="32">
        <f>0</f>
      </c>
      <c s="32">
        <f>0</f>
      </c>
      <c s="32">
        <f>0+L341+L345+L349+L353+L357</f>
      </c>
      <c s="32">
        <f>0+M341+M345+M349+M353+M357</f>
      </c>
    </row>
    <row r="341" spans="1:16" ht="12.75">
      <c r="A341" t="s">
        <v>52</v>
      </c>
      <c s="34" t="s">
        <v>151</v>
      </c>
      <c s="34" t="s">
        <v>1589</v>
      </c>
      <c s="35" t="s">
        <v>5</v>
      </c>
      <c s="6" t="s">
        <v>1590</v>
      </c>
      <c s="36" t="s">
        <v>80</v>
      </c>
      <c s="37">
        <v>22.771</v>
      </c>
      <c s="36">
        <v>0</v>
      </c>
      <c s="36">
        <f>ROUND(G341*H341,6)</f>
      </c>
      <c r="L341" s="38">
        <v>0</v>
      </c>
      <c s="32">
        <f>ROUND(ROUND(L341,2)*ROUND(G341,3),2)</f>
      </c>
      <c s="36" t="s">
        <v>1379</v>
      </c>
      <c>
        <f>(M341*21)/100</f>
      </c>
      <c t="s">
        <v>27</v>
      </c>
    </row>
    <row r="342" spans="1:5" ht="12.75">
      <c r="A342" s="35" t="s">
        <v>58</v>
      </c>
      <c r="E342" s="39" t="s">
        <v>5</v>
      </c>
    </row>
    <row r="343" spans="1:5" ht="12.75">
      <c r="A343" s="35" t="s">
        <v>59</v>
      </c>
      <c r="E343" s="40" t="s">
        <v>5</v>
      </c>
    </row>
    <row r="344" spans="1:5" ht="242.25">
      <c r="A344" t="s">
        <v>60</v>
      </c>
      <c r="E344" s="39" t="s">
        <v>1591</v>
      </c>
    </row>
    <row r="345" spans="1:16" ht="12.75">
      <c r="A345" t="s">
        <v>52</v>
      </c>
      <c s="34" t="s">
        <v>155</v>
      </c>
      <c s="34" t="s">
        <v>1592</v>
      </c>
      <c s="35" t="s">
        <v>5</v>
      </c>
      <c s="6" t="s">
        <v>1593</v>
      </c>
      <c s="36" t="s">
        <v>80</v>
      </c>
      <c s="37">
        <v>553</v>
      </c>
      <c s="36">
        <v>0</v>
      </c>
      <c s="36">
        <f>ROUND(G345*H345,6)</f>
      </c>
      <c r="L345" s="38">
        <v>0</v>
      </c>
      <c s="32">
        <f>ROUND(ROUND(L345,2)*ROUND(G345,3),2)</f>
      </c>
      <c s="36" t="s">
        <v>1379</v>
      </c>
      <c>
        <f>(M345*21)/100</f>
      </c>
      <c t="s">
        <v>27</v>
      </c>
    </row>
    <row r="346" spans="1:5" ht="12.75">
      <c r="A346" s="35" t="s">
        <v>58</v>
      </c>
      <c r="E346" s="39" t="s">
        <v>5</v>
      </c>
    </row>
    <row r="347" spans="1:5" ht="12.75">
      <c r="A347" s="35" t="s">
        <v>59</v>
      </c>
      <c r="E347" s="40" t="s">
        <v>5</v>
      </c>
    </row>
    <row r="348" spans="1:5" ht="242.25">
      <c r="A348" t="s">
        <v>60</v>
      </c>
      <c r="E348" s="39" t="s">
        <v>1594</v>
      </c>
    </row>
    <row r="349" spans="1:16" ht="12.75">
      <c r="A349" t="s">
        <v>52</v>
      </c>
      <c s="34" t="s">
        <v>77</v>
      </c>
      <c s="34" t="s">
        <v>1595</v>
      </c>
      <c s="35" t="s">
        <v>5</v>
      </c>
      <c s="6" t="s">
        <v>1596</v>
      </c>
      <c s="36" t="s">
        <v>85</v>
      </c>
      <c s="37">
        <v>26</v>
      </c>
      <c s="36">
        <v>0</v>
      </c>
      <c s="36">
        <f>ROUND(G349*H349,6)</f>
      </c>
      <c r="L349" s="38">
        <v>0</v>
      </c>
      <c s="32">
        <f>ROUND(ROUND(L349,2)*ROUND(G349,3),2)</f>
      </c>
      <c s="36" t="s">
        <v>1379</v>
      </c>
      <c>
        <f>(M349*21)/100</f>
      </c>
      <c t="s">
        <v>27</v>
      </c>
    </row>
    <row r="350" spans="1:5" ht="12.75">
      <c r="A350" s="35" t="s">
        <v>58</v>
      </c>
      <c r="E350" s="39" t="s">
        <v>5</v>
      </c>
    </row>
    <row r="351" spans="1:5" ht="12.75">
      <c r="A351" s="35" t="s">
        <v>59</v>
      </c>
      <c r="E351" s="40" t="s">
        <v>5</v>
      </c>
    </row>
    <row r="352" spans="1:5" ht="89.25">
      <c r="A352" t="s">
        <v>60</v>
      </c>
      <c r="E352" s="39" t="s">
        <v>1597</v>
      </c>
    </row>
    <row r="353" spans="1:16" ht="12.75">
      <c r="A353" t="s">
        <v>52</v>
      </c>
      <c s="34" t="s">
        <v>82</v>
      </c>
      <c s="34" t="s">
        <v>1598</v>
      </c>
      <c s="35" t="s">
        <v>5</v>
      </c>
      <c s="6" t="s">
        <v>1599</v>
      </c>
      <c s="36" t="s">
        <v>85</v>
      </c>
      <c s="37">
        <v>3</v>
      </c>
      <c s="36">
        <v>0</v>
      </c>
      <c s="36">
        <f>ROUND(G353*H353,6)</f>
      </c>
      <c r="L353" s="38">
        <v>0</v>
      </c>
      <c s="32">
        <f>ROUND(ROUND(L353,2)*ROUND(G353,3),2)</f>
      </c>
      <c s="36" t="s">
        <v>1379</v>
      </c>
      <c>
        <f>(M353*21)/100</f>
      </c>
      <c t="s">
        <v>27</v>
      </c>
    </row>
    <row r="354" spans="1:5" ht="12.75">
      <c r="A354" s="35" t="s">
        <v>58</v>
      </c>
      <c r="E354" s="39" t="s">
        <v>5</v>
      </c>
    </row>
    <row r="355" spans="1:5" ht="12.75">
      <c r="A355" s="35" t="s">
        <v>59</v>
      </c>
      <c r="E355" s="40" t="s">
        <v>5</v>
      </c>
    </row>
    <row r="356" spans="1:5" ht="89.25">
      <c r="A356" t="s">
        <v>60</v>
      </c>
      <c r="E356" s="39" t="s">
        <v>1597</v>
      </c>
    </row>
    <row r="357" spans="1:16" ht="12.75">
      <c r="A357" t="s">
        <v>52</v>
      </c>
      <c s="34" t="s">
        <v>87</v>
      </c>
      <c s="34" t="s">
        <v>1600</v>
      </c>
      <c s="35" t="s">
        <v>5</v>
      </c>
      <c s="6" t="s">
        <v>1601</v>
      </c>
      <c s="36" t="s">
        <v>56</v>
      </c>
      <c s="37">
        <v>27.763</v>
      </c>
      <c s="36">
        <v>0</v>
      </c>
      <c s="36">
        <f>ROUND(G357*H357,6)</f>
      </c>
      <c r="L357" s="38">
        <v>0</v>
      </c>
      <c s="32">
        <f>ROUND(ROUND(L357,2)*ROUND(G357,3),2)</f>
      </c>
      <c s="36" t="s">
        <v>1379</v>
      </c>
      <c>
        <f>(M357*21)/100</f>
      </c>
      <c t="s">
        <v>27</v>
      </c>
    </row>
    <row r="358" spans="1:5" ht="12.75">
      <c r="A358" s="35" t="s">
        <v>58</v>
      </c>
      <c r="E358" s="39" t="s">
        <v>5</v>
      </c>
    </row>
    <row r="359" spans="1:5" ht="12.75">
      <c r="A359" s="35" t="s">
        <v>59</v>
      </c>
      <c r="E359" s="40" t="s">
        <v>1602</v>
      </c>
    </row>
    <row r="360" spans="1:5" ht="369.75">
      <c r="A360" t="s">
        <v>60</v>
      </c>
      <c r="E360" s="39" t="s">
        <v>1573</v>
      </c>
    </row>
    <row r="361" spans="1:13" ht="12.75">
      <c r="A361" t="s">
        <v>49</v>
      </c>
      <c r="C361" s="31" t="s">
        <v>126</v>
      </c>
      <c r="E361" s="33" t="s">
        <v>1436</v>
      </c>
      <c r="J361" s="32">
        <f>0</f>
      </c>
      <c s="32">
        <f>0</f>
      </c>
      <c s="32">
        <f>0+L362</f>
      </c>
      <c s="32">
        <f>0+M362</f>
      </c>
    </row>
    <row r="362" spans="1:16" ht="12.75">
      <c r="A362" t="s">
        <v>52</v>
      </c>
      <c s="34" t="s">
        <v>91</v>
      </c>
      <c s="34" t="s">
        <v>1506</v>
      </c>
      <c s="35" t="s">
        <v>5</v>
      </c>
      <c s="6" t="s">
        <v>1507</v>
      </c>
      <c s="36" t="s">
        <v>56</v>
      </c>
      <c s="37">
        <v>40.4</v>
      </c>
      <c s="36">
        <v>0</v>
      </c>
      <c s="36">
        <f>ROUND(G362*H362,6)</f>
      </c>
      <c r="L362" s="38">
        <v>0</v>
      </c>
      <c s="32">
        <f>ROUND(ROUND(L362,2)*ROUND(G362,3),2)</f>
      </c>
      <c s="36" t="s">
        <v>1379</v>
      </c>
      <c>
        <f>(M362*21)/100</f>
      </c>
      <c t="s">
        <v>27</v>
      </c>
    </row>
    <row r="363" spans="1:5" ht="12.75">
      <c r="A363" s="35" t="s">
        <v>58</v>
      </c>
      <c r="E363" s="39" t="s">
        <v>5</v>
      </c>
    </row>
    <row r="364" spans="1:5" ht="12.75">
      <c r="A364" s="35" t="s">
        <v>59</v>
      </c>
      <c r="E364" s="40" t="s">
        <v>5</v>
      </c>
    </row>
    <row r="365" spans="1:5" ht="102">
      <c r="A365" t="s">
        <v>60</v>
      </c>
      <c r="E365" s="39" t="s">
        <v>1508</v>
      </c>
    </row>
    <row r="366" spans="1:13" ht="12.75">
      <c r="A366" t="s">
        <v>49</v>
      </c>
      <c r="C366" s="31" t="s">
        <v>367</v>
      </c>
      <c r="E366" s="33" t="s">
        <v>584</v>
      </c>
      <c r="J366" s="32">
        <f>0</f>
      </c>
      <c s="32">
        <f>0</f>
      </c>
      <c s="32">
        <f>0+L367+L371+L375+L379</f>
      </c>
      <c s="32">
        <f>0+M367+M371+M375+M379</f>
      </c>
    </row>
    <row r="367" spans="1:16" ht="25.5">
      <c r="A367" t="s">
        <v>52</v>
      </c>
      <c s="34" t="s">
        <v>96</v>
      </c>
      <c s="34" t="s">
        <v>1512</v>
      </c>
      <c s="35" t="s">
        <v>371</v>
      </c>
      <c s="6" t="s">
        <v>1513</v>
      </c>
      <c s="36" t="s">
        <v>373</v>
      </c>
      <c s="37">
        <v>4144.387</v>
      </c>
      <c s="36">
        <v>0</v>
      </c>
      <c s="36">
        <f>ROUND(G367*H367,6)</f>
      </c>
      <c r="L367" s="38">
        <v>0</v>
      </c>
      <c s="32">
        <f>ROUND(ROUND(L367,2)*ROUND(G367,3),2)</f>
      </c>
      <c s="36" t="s">
        <v>350</v>
      </c>
      <c>
        <f>(M367*21)/100</f>
      </c>
      <c t="s">
        <v>27</v>
      </c>
    </row>
    <row r="368" spans="1:5" ht="12.75">
      <c r="A368" s="35" t="s">
        <v>58</v>
      </c>
      <c r="E368" s="39" t="s">
        <v>374</v>
      </c>
    </row>
    <row r="369" spans="1:5" ht="12.75">
      <c r="A369" s="35" t="s">
        <v>59</v>
      </c>
      <c r="E369" s="40" t="s">
        <v>5</v>
      </c>
    </row>
    <row r="370" spans="1:5" ht="165.75">
      <c r="A370" t="s">
        <v>60</v>
      </c>
      <c r="E370" s="39" t="s">
        <v>375</v>
      </c>
    </row>
    <row r="371" spans="1:16" ht="25.5">
      <c r="A371" t="s">
        <v>52</v>
      </c>
      <c s="34" t="s">
        <v>181</v>
      </c>
      <c s="34" t="s">
        <v>377</v>
      </c>
      <c s="35" t="s">
        <v>371</v>
      </c>
      <c s="6" t="s">
        <v>378</v>
      </c>
      <c s="36" t="s">
        <v>373</v>
      </c>
      <c s="37">
        <v>88.88</v>
      </c>
      <c s="36">
        <v>0</v>
      </c>
      <c s="36">
        <f>ROUND(G371*H371,6)</f>
      </c>
      <c r="L371" s="38">
        <v>0</v>
      </c>
      <c s="32">
        <f>ROUND(ROUND(L371,2)*ROUND(G371,3),2)</f>
      </c>
      <c s="36" t="s">
        <v>350</v>
      </c>
      <c>
        <f>(M371*21)/100</f>
      </c>
      <c t="s">
        <v>27</v>
      </c>
    </row>
    <row r="372" spans="1:5" ht="12.75">
      <c r="A372" s="35" t="s">
        <v>58</v>
      </c>
      <c r="E372" s="39" t="s">
        <v>374</v>
      </c>
    </row>
    <row r="373" spans="1:5" ht="12.75">
      <c r="A373" s="35" t="s">
        <v>59</v>
      </c>
      <c r="E373" s="40" t="s">
        <v>5</v>
      </c>
    </row>
    <row r="374" spans="1:5" ht="165.75">
      <c r="A374" t="s">
        <v>60</v>
      </c>
      <c r="E374" s="39" t="s">
        <v>375</v>
      </c>
    </row>
    <row r="375" spans="1:16" ht="38.25">
      <c r="A375" t="s">
        <v>52</v>
      </c>
      <c s="34" t="s">
        <v>186</v>
      </c>
      <c s="34" t="s">
        <v>1603</v>
      </c>
      <c s="35" t="s">
        <v>371</v>
      </c>
      <c s="6" t="s">
        <v>1604</v>
      </c>
      <c s="36" t="s">
        <v>373</v>
      </c>
      <c s="37">
        <v>502.459</v>
      </c>
      <c s="36">
        <v>0</v>
      </c>
      <c s="36">
        <f>ROUND(G375*H375,6)</f>
      </c>
      <c r="L375" s="38">
        <v>0</v>
      </c>
      <c s="32">
        <f>ROUND(ROUND(L375,2)*ROUND(G375,3),2)</f>
      </c>
      <c s="36" t="s">
        <v>350</v>
      </c>
      <c>
        <f>(M375*21)/100</f>
      </c>
      <c t="s">
        <v>27</v>
      </c>
    </row>
    <row r="376" spans="1:5" ht="38.25">
      <c r="A376" s="35" t="s">
        <v>58</v>
      </c>
      <c r="E376" s="39" t="s">
        <v>1527</v>
      </c>
    </row>
    <row r="377" spans="1:5" ht="12.75">
      <c r="A377" s="35" t="s">
        <v>59</v>
      </c>
      <c r="E377" s="40" t="s">
        <v>5</v>
      </c>
    </row>
    <row r="378" spans="1:5" ht="165.75">
      <c r="A378" t="s">
        <v>60</v>
      </c>
      <c r="E378" s="39" t="s">
        <v>375</v>
      </c>
    </row>
    <row r="379" spans="1:16" ht="38.25">
      <c r="A379" t="s">
        <v>52</v>
      </c>
      <c s="34" t="s">
        <v>189</v>
      </c>
      <c s="34" t="s">
        <v>1605</v>
      </c>
      <c s="35" t="s">
        <v>371</v>
      </c>
      <c s="6" t="s">
        <v>1606</v>
      </c>
      <c s="36" t="s">
        <v>373</v>
      </c>
      <c s="37">
        <v>502.459</v>
      </c>
      <c s="36">
        <v>0</v>
      </c>
      <c s="36">
        <f>ROUND(G379*H379,6)</f>
      </c>
      <c r="L379" s="38">
        <v>0</v>
      </c>
      <c s="32">
        <f>ROUND(ROUND(L379,2)*ROUND(G379,3),2)</f>
      </c>
      <c s="36" t="s">
        <v>350</v>
      </c>
      <c>
        <f>(M379*21)/100</f>
      </c>
      <c t="s">
        <v>27</v>
      </c>
    </row>
    <row r="380" spans="1:5" ht="51">
      <c r="A380" s="35" t="s">
        <v>58</v>
      </c>
      <c r="E380" s="39" t="s">
        <v>1524</v>
      </c>
    </row>
    <row r="381" spans="1:5" ht="12.75">
      <c r="A381" s="35" t="s">
        <v>59</v>
      </c>
      <c r="E381" s="40" t="s">
        <v>5</v>
      </c>
    </row>
    <row r="382" spans="1:5" ht="165.75">
      <c r="A382" t="s">
        <v>60</v>
      </c>
      <c r="E382"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1609</v>
      </c>
      <c r="E8" s="30" t="s">
        <v>1608</v>
      </c>
      <c r="J8" s="29">
        <f>0+J9</f>
      </c>
      <c s="29">
        <f>0+K9</f>
      </c>
      <c s="29">
        <f>0+L9</f>
      </c>
      <c s="29">
        <f>0+M9</f>
      </c>
    </row>
    <row r="9" spans="1:13" ht="12.75">
      <c r="A9" t="s">
        <v>46</v>
      </c>
      <c r="C9" s="31" t="s">
        <v>1610</v>
      </c>
      <c r="E9" s="33" t="s">
        <v>1611</v>
      </c>
      <c r="J9" s="32">
        <f>0+J10+J15+J72+J101+J126+J159+J196+J225+J242+J295</f>
      </c>
      <c s="32">
        <f>0+K10+K15+K72+K101+K126+K159+K196+K225+K242+K295</f>
      </c>
      <c s="32">
        <f>0+L10+L15+L72+L101+L126+L159+L196+L225+L242+L295</f>
      </c>
      <c s="32">
        <f>0+M10+M15+M72+M101+M126+M159+M196+M225+M242+M295</f>
      </c>
    </row>
    <row r="10" spans="1:13" ht="12.75">
      <c r="A10" t="s">
        <v>49</v>
      </c>
      <c r="C10" s="31" t="s">
        <v>594</v>
      </c>
      <c r="E10" s="33" t="s">
        <v>595</v>
      </c>
      <c r="J10" s="32">
        <f>0</f>
      </c>
      <c s="32">
        <f>0</f>
      </c>
      <c s="32">
        <f>0+L11</f>
      </c>
      <c s="32">
        <f>0+M11</f>
      </c>
    </row>
    <row r="11" spans="1:16" ht="12.75">
      <c r="A11" t="s">
        <v>52</v>
      </c>
      <c s="34" t="s">
        <v>53</v>
      </c>
      <c s="34" t="s">
        <v>1377</v>
      </c>
      <c s="35" t="s">
        <v>5</v>
      </c>
      <c s="6" t="s">
        <v>1378</v>
      </c>
      <c s="36" t="s">
        <v>310</v>
      </c>
      <c s="37">
        <v>100</v>
      </c>
      <c s="36">
        <v>0</v>
      </c>
      <c s="36">
        <f>ROUND(G11*H11,6)</f>
      </c>
      <c r="L11" s="38">
        <v>0</v>
      </c>
      <c s="32">
        <f>ROUND(ROUND(L11,2)*ROUND(G11,3),2)</f>
      </c>
      <c s="36" t="s">
        <v>1379</v>
      </c>
      <c>
        <f>(M11*21)/100</f>
      </c>
      <c t="s">
        <v>27</v>
      </c>
    </row>
    <row r="12" spans="1:5" ht="12.75">
      <c r="A12" s="35" t="s">
        <v>58</v>
      </c>
      <c r="E12" s="39" t="s">
        <v>5</v>
      </c>
    </row>
    <row r="13" spans="1:5" ht="12.75">
      <c r="A13" s="35" t="s">
        <v>59</v>
      </c>
      <c r="E13" s="40" t="s">
        <v>5</v>
      </c>
    </row>
    <row r="14" spans="1:5" ht="12.75">
      <c r="A14" t="s">
        <v>60</v>
      </c>
      <c r="E14" s="39" t="s">
        <v>1380</v>
      </c>
    </row>
    <row r="15" spans="1:13" ht="12.75">
      <c r="A15" t="s">
        <v>49</v>
      </c>
      <c r="C15" s="31" t="s">
        <v>53</v>
      </c>
      <c r="E15" s="33" t="s">
        <v>406</v>
      </c>
      <c r="J15" s="32">
        <f>0</f>
      </c>
      <c s="32">
        <f>0</f>
      </c>
      <c s="32">
        <f>0+L16+L20+L24+L28+L32+L36+L40+L44+L48+L52+L56+L60+L64+L68</f>
      </c>
      <c s="32">
        <f>0+M16+M20+M24+M28+M32+M36+M40+M44+M48+M52+M56+M60+M64+M68</f>
      </c>
    </row>
    <row r="16" spans="1:16" ht="25.5">
      <c r="A16" t="s">
        <v>52</v>
      </c>
      <c s="34" t="s">
        <v>27</v>
      </c>
      <c s="34" t="s">
        <v>1612</v>
      </c>
      <c s="35" t="s">
        <v>5</v>
      </c>
      <c s="6" t="s">
        <v>1613</v>
      </c>
      <c s="36" t="s">
        <v>56</v>
      </c>
      <c s="37">
        <v>20.08</v>
      </c>
      <c s="36">
        <v>0</v>
      </c>
      <c s="36">
        <f>ROUND(G16*H16,6)</f>
      </c>
      <c r="L16" s="38">
        <v>0</v>
      </c>
      <c s="32">
        <f>ROUND(ROUND(L16,2)*ROUND(G16,3),2)</f>
      </c>
      <c s="36" t="s">
        <v>1379</v>
      </c>
      <c>
        <f>(M16*21)/100</f>
      </c>
      <c t="s">
        <v>27</v>
      </c>
    </row>
    <row r="17" spans="1:5" ht="12.75">
      <c r="A17" s="35" t="s">
        <v>58</v>
      </c>
      <c r="E17" s="39" t="s">
        <v>5</v>
      </c>
    </row>
    <row r="18" spans="1:5" ht="38.25">
      <c r="A18" s="35" t="s">
        <v>59</v>
      </c>
      <c r="E18" s="40" t="s">
        <v>1614</v>
      </c>
    </row>
    <row r="19" spans="1:5" ht="63.75">
      <c r="A19" t="s">
        <v>60</v>
      </c>
      <c r="E19" s="39" t="s">
        <v>1615</v>
      </c>
    </row>
    <row r="20" spans="1:16" ht="25.5">
      <c r="A20" t="s">
        <v>52</v>
      </c>
      <c s="34" t="s">
        <v>26</v>
      </c>
      <c s="34" t="s">
        <v>1616</v>
      </c>
      <c s="35" t="s">
        <v>5</v>
      </c>
      <c s="6" t="s">
        <v>1617</v>
      </c>
      <c s="36" t="s">
        <v>56</v>
      </c>
      <c s="37">
        <v>149.95</v>
      </c>
      <c s="36">
        <v>0</v>
      </c>
      <c s="36">
        <f>ROUND(G20*H20,6)</f>
      </c>
      <c r="L20" s="38">
        <v>0</v>
      </c>
      <c s="32">
        <f>ROUND(ROUND(L20,2)*ROUND(G20,3),2)</f>
      </c>
      <c s="36" t="s">
        <v>1379</v>
      </c>
      <c>
        <f>(M20*21)/100</f>
      </c>
      <c t="s">
        <v>27</v>
      </c>
    </row>
    <row r="21" spans="1:5" ht="12.75">
      <c r="A21" s="35" t="s">
        <v>58</v>
      </c>
      <c r="E21" s="39" t="s">
        <v>5</v>
      </c>
    </row>
    <row r="22" spans="1:5" ht="25.5">
      <c r="A22" s="35" t="s">
        <v>59</v>
      </c>
      <c r="E22" s="40" t="s">
        <v>1618</v>
      </c>
    </row>
    <row r="23" spans="1:5" ht="63.75">
      <c r="A23" t="s">
        <v>60</v>
      </c>
      <c r="E23" s="39" t="s">
        <v>1615</v>
      </c>
    </row>
    <row r="24" spans="1:16" ht="25.5">
      <c r="A24" t="s">
        <v>52</v>
      </c>
      <c s="34" t="s">
        <v>70</v>
      </c>
      <c s="34" t="s">
        <v>1619</v>
      </c>
      <c s="35" t="s">
        <v>5</v>
      </c>
      <c s="6" t="s">
        <v>1620</v>
      </c>
      <c s="36" t="s">
        <v>80</v>
      </c>
      <c s="37">
        <v>436.7</v>
      </c>
      <c s="36">
        <v>0</v>
      </c>
      <c s="36">
        <f>ROUND(G24*H24,6)</f>
      </c>
      <c r="L24" s="38">
        <v>0</v>
      </c>
      <c s="32">
        <f>ROUND(ROUND(L24,2)*ROUND(G24,3),2)</f>
      </c>
      <c s="36" t="s">
        <v>1379</v>
      </c>
      <c>
        <f>(M24*21)/100</f>
      </c>
      <c t="s">
        <v>27</v>
      </c>
    </row>
    <row r="25" spans="1:5" ht="12.75">
      <c r="A25" s="35" t="s">
        <v>58</v>
      </c>
      <c r="E25" s="39" t="s">
        <v>5</v>
      </c>
    </row>
    <row r="26" spans="1:5" ht="38.25">
      <c r="A26" s="35" t="s">
        <v>59</v>
      </c>
      <c r="E26" s="40" t="s">
        <v>1621</v>
      </c>
    </row>
    <row r="27" spans="1:5" ht="63.75">
      <c r="A27" t="s">
        <v>60</v>
      </c>
      <c r="E27" s="39" t="s">
        <v>1615</v>
      </c>
    </row>
    <row r="28" spans="1:16" ht="12.75">
      <c r="A28" t="s">
        <v>52</v>
      </c>
      <c s="34" t="s">
        <v>110</v>
      </c>
      <c s="34" t="s">
        <v>1622</v>
      </c>
      <c s="35" t="s">
        <v>5</v>
      </c>
      <c s="6" t="s">
        <v>1623</v>
      </c>
      <c s="36" t="s">
        <v>56</v>
      </c>
      <c s="37">
        <v>647.508</v>
      </c>
      <c s="36">
        <v>0</v>
      </c>
      <c s="36">
        <f>ROUND(G28*H28,6)</f>
      </c>
      <c r="L28" s="38">
        <v>0</v>
      </c>
      <c s="32">
        <f>ROUND(ROUND(L28,2)*ROUND(G28,3),2)</f>
      </c>
      <c s="36" t="s">
        <v>1379</v>
      </c>
      <c>
        <f>(M28*21)/100</f>
      </c>
      <c t="s">
        <v>27</v>
      </c>
    </row>
    <row r="29" spans="1:5" ht="12.75">
      <c r="A29" s="35" t="s">
        <v>58</v>
      </c>
      <c r="E29" s="39" t="s">
        <v>5</v>
      </c>
    </row>
    <row r="30" spans="1:5" ht="51">
      <c r="A30" s="35" t="s">
        <v>59</v>
      </c>
      <c r="E30" s="40" t="s">
        <v>1624</v>
      </c>
    </row>
    <row r="31" spans="1:5" ht="369.75">
      <c r="A31" t="s">
        <v>60</v>
      </c>
      <c r="E31" s="39" t="s">
        <v>1625</v>
      </c>
    </row>
    <row r="32" spans="1:16" ht="12.75">
      <c r="A32" t="s">
        <v>52</v>
      </c>
      <c s="34" t="s">
        <v>115</v>
      </c>
      <c s="34" t="s">
        <v>1626</v>
      </c>
      <c s="35" t="s">
        <v>5</v>
      </c>
      <c s="6" t="s">
        <v>1627</v>
      </c>
      <c s="36" t="s">
        <v>56</v>
      </c>
      <c s="37">
        <v>972.756</v>
      </c>
      <c s="36">
        <v>0</v>
      </c>
      <c s="36">
        <f>ROUND(G32*H32,6)</f>
      </c>
      <c r="L32" s="38">
        <v>0</v>
      </c>
      <c s="32">
        <f>ROUND(ROUND(L32,2)*ROUND(G32,3),2)</f>
      </c>
      <c s="36" t="s">
        <v>1379</v>
      </c>
      <c>
        <f>(M32*21)/100</f>
      </c>
      <c t="s">
        <v>27</v>
      </c>
    </row>
    <row r="33" spans="1:5" ht="12.75">
      <c r="A33" s="35" t="s">
        <v>58</v>
      </c>
      <c r="E33" s="39" t="s">
        <v>5</v>
      </c>
    </row>
    <row r="34" spans="1:5" ht="51">
      <c r="A34" s="35" t="s">
        <v>59</v>
      </c>
      <c r="E34" s="40" t="s">
        <v>1628</v>
      </c>
    </row>
    <row r="35" spans="1:5" ht="306">
      <c r="A35" t="s">
        <v>60</v>
      </c>
      <c r="E35" s="39" t="s">
        <v>1629</v>
      </c>
    </row>
    <row r="36" spans="1:16" ht="12.75">
      <c r="A36" t="s">
        <v>52</v>
      </c>
      <c s="34" t="s">
        <v>75</v>
      </c>
      <c s="34" t="s">
        <v>1630</v>
      </c>
      <c s="35" t="s">
        <v>5</v>
      </c>
      <c s="6" t="s">
        <v>1631</v>
      </c>
      <c s="36" t="s">
        <v>1474</v>
      </c>
      <c s="37">
        <v>23584.076</v>
      </c>
      <c s="36">
        <v>0</v>
      </c>
      <c s="36">
        <f>ROUND(G36*H36,6)</f>
      </c>
      <c r="L36" s="38">
        <v>0</v>
      </c>
      <c s="32">
        <f>ROUND(ROUND(L36,2)*ROUND(G36,3),2)</f>
      </c>
      <c s="36" t="s">
        <v>1379</v>
      </c>
      <c>
        <f>(M36*21)/100</f>
      </c>
      <c t="s">
        <v>27</v>
      </c>
    </row>
    <row r="37" spans="1:5" ht="12.75">
      <c r="A37" s="35" t="s">
        <v>58</v>
      </c>
      <c r="E37" s="39" t="s">
        <v>5</v>
      </c>
    </row>
    <row r="38" spans="1:5" ht="51">
      <c r="A38" s="35" t="s">
        <v>59</v>
      </c>
      <c r="E38" s="40" t="s">
        <v>1628</v>
      </c>
    </row>
    <row r="39" spans="1:5" ht="25.5">
      <c r="A39" t="s">
        <v>60</v>
      </c>
      <c r="E39" s="39" t="s">
        <v>1632</v>
      </c>
    </row>
    <row r="40" spans="1:16" ht="12.75">
      <c r="A40" t="s">
        <v>52</v>
      </c>
      <c s="34" t="s">
        <v>122</v>
      </c>
      <c s="34" t="s">
        <v>1633</v>
      </c>
      <c s="35" t="s">
        <v>5</v>
      </c>
      <c s="6" t="s">
        <v>1634</v>
      </c>
      <c s="36" t="s">
        <v>56</v>
      </c>
      <c s="37">
        <v>772.806</v>
      </c>
      <c s="36">
        <v>0</v>
      </c>
      <c s="36">
        <f>ROUND(G40*H40,6)</f>
      </c>
      <c r="L40" s="38">
        <v>0</v>
      </c>
      <c s="32">
        <f>ROUND(ROUND(L40,2)*ROUND(G40,3),2)</f>
      </c>
      <c s="36" t="s">
        <v>1379</v>
      </c>
      <c>
        <f>(M40*21)/100</f>
      </c>
      <c t="s">
        <v>27</v>
      </c>
    </row>
    <row r="41" spans="1:5" ht="12.75">
      <c r="A41" s="35" t="s">
        <v>58</v>
      </c>
      <c r="E41" s="39" t="s">
        <v>5</v>
      </c>
    </row>
    <row r="42" spans="1:5" ht="76.5">
      <c r="A42" s="35" t="s">
        <v>59</v>
      </c>
      <c r="E42" s="40" t="s">
        <v>1635</v>
      </c>
    </row>
    <row r="43" spans="1:5" ht="267.75">
      <c r="A43" t="s">
        <v>60</v>
      </c>
      <c r="E43" s="39" t="s">
        <v>1636</v>
      </c>
    </row>
    <row r="44" spans="1:16" ht="12.75">
      <c r="A44" t="s">
        <v>52</v>
      </c>
      <c s="34" t="s">
        <v>126</v>
      </c>
      <c s="34" t="s">
        <v>1637</v>
      </c>
      <c s="35" t="s">
        <v>5</v>
      </c>
      <c s="6" t="s">
        <v>1638</v>
      </c>
      <c s="36" t="s">
        <v>56</v>
      </c>
      <c s="37">
        <v>772.806</v>
      </c>
      <c s="36">
        <v>0</v>
      </c>
      <c s="36">
        <f>ROUND(G44*H44,6)</f>
      </c>
      <c r="L44" s="38">
        <v>0</v>
      </c>
      <c s="32">
        <f>ROUND(ROUND(L44,2)*ROUND(G44,3),2)</f>
      </c>
      <c s="36" t="s">
        <v>1379</v>
      </c>
      <c>
        <f>(M44*21)/100</f>
      </c>
      <c t="s">
        <v>27</v>
      </c>
    </row>
    <row r="45" spans="1:5" ht="12.75">
      <c r="A45" s="35" t="s">
        <v>58</v>
      </c>
      <c r="E45" s="39" t="s">
        <v>5</v>
      </c>
    </row>
    <row r="46" spans="1:5" ht="38.25">
      <c r="A46" s="35" t="s">
        <v>59</v>
      </c>
      <c r="E46" s="40" t="s">
        <v>1639</v>
      </c>
    </row>
    <row r="47" spans="1:5" ht="191.25">
      <c r="A47" t="s">
        <v>60</v>
      </c>
      <c r="E47" s="39" t="s">
        <v>1640</v>
      </c>
    </row>
    <row r="48" spans="1:16" ht="12.75">
      <c r="A48" t="s">
        <v>52</v>
      </c>
      <c s="34" t="s">
        <v>130</v>
      </c>
      <c s="34" t="s">
        <v>1554</v>
      </c>
      <c s="35" t="s">
        <v>5</v>
      </c>
      <c s="6" t="s">
        <v>1555</v>
      </c>
      <c s="36" t="s">
        <v>56</v>
      </c>
      <c s="37">
        <v>10.803</v>
      </c>
      <c s="36">
        <v>0</v>
      </c>
      <c s="36">
        <f>ROUND(G48*H48,6)</f>
      </c>
      <c r="L48" s="38">
        <v>0</v>
      </c>
      <c s="32">
        <f>ROUND(ROUND(L48,2)*ROUND(G48,3),2)</f>
      </c>
      <c s="36" t="s">
        <v>1379</v>
      </c>
      <c>
        <f>(M48*21)/100</f>
      </c>
      <c t="s">
        <v>27</v>
      </c>
    </row>
    <row r="49" spans="1:5" ht="12.75">
      <c r="A49" s="35" t="s">
        <v>58</v>
      </c>
      <c r="E49" s="39" t="s">
        <v>5</v>
      </c>
    </row>
    <row r="50" spans="1:5" ht="12.75">
      <c r="A50" s="35" t="s">
        <v>59</v>
      </c>
      <c r="E50" s="40" t="s">
        <v>5</v>
      </c>
    </row>
    <row r="51" spans="1:5" ht="293.25">
      <c r="A51" t="s">
        <v>60</v>
      </c>
      <c r="E51" s="39" t="s">
        <v>1556</v>
      </c>
    </row>
    <row r="52" spans="1:16" ht="12.75">
      <c r="A52" t="s">
        <v>52</v>
      </c>
      <c s="34" t="s">
        <v>134</v>
      </c>
      <c s="34" t="s">
        <v>1641</v>
      </c>
      <c s="35" t="s">
        <v>5</v>
      </c>
      <c s="6" t="s">
        <v>1642</v>
      </c>
      <c s="36" t="s">
        <v>73</v>
      </c>
      <c s="37">
        <v>2007.674</v>
      </c>
      <c s="36">
        <v>0</v>
      </c>
      <c s="36">
        <f>ROUND(G52*H52,6)</f>
      </c>
      <c r="L52" s="38">
        <v>0</v>
      </c>
      <c s="32">
        <f>ROUND(ROUND(L52,2)*ROUND(G52,3),2)</f>
      </c>
      <c s="36" t="s">
        <v>1379</v>
      </c>
      <c>
        <f>(M52*21)/100</f>
      </c>
      <c t="s">
        <v>27</v>
      </c>
    </row>
    <row r="53" spans="1:5" ht="12.75">
      <c r="A53" s="35" t="s">
        <v>58</v>
      </c>
      <c r="E53" s="39" t="s">
        <v>5</v>
      </c>
    </row>
    <row r="54" spans="1:5" ht="12.75">
      <c r="A54" s="35" t="s">
        <v>59</v>
      </c>
      <c r="E54" s="40" t="s">
        <v>1643</v>
      </c>
    </row>
    <row r="55" spans="1:5" ht="25.5">
      <c r="A55" t="s">
        <v>60</v>
      </c>
      <c r="E55" s="39" t="s">
        <v>1559</v>
      </c>
    </row>
    <row r="56" spans="1:16" ht="12.75">
      <c r="A56" t="s">
        <v>52</v>
      </c>
      <c s="34" t="s">
        <v>138</v>
      </c>
      <c s="34" t="s">
        <v>1644</v>
      </c>
      <c s="35" t="s">
        <v>5</v>
      </c>
      <c s="6" t="s">
        <v>1645</v>
      </c>
      <c s="36" t="s">
        <v>73</v>
      </c>
      <c s="37">
        <v>84.7</v>
      </c>
      <c s="36">
        <v>0</v>
      </c>
      <c s="36">
        <f>ROUND(G56*H56,6)</f>
      </c>
      <c r="L56" s="38">
        <v>0</v>
      </c>
      <c s="32">
        <f>ROUND(ROUND(L56,2)*ROUND(G56,3),2)</f>
      </c>
      <c s="36" t="s">
        <v>1379</v>
      </c>
      <c>
        <f>(M56*21)/100</f>
      </c>
      <c t="s">
        <v>27</v>
      </c>
    </row>
    <row r="57" spans="1:5" ht="12.75">
      <c r="A57" s="35" t="s">
        <v>58</v>
      </c>
      <c r="E57" s="39" t="s">
        <v>5</v>
      </c>
    </row>
    <row r="58" spans="1:5" ht="12.75">
      <c r="A58" s="35" t="s">
        <v>59</v>
      </c>
      <c r="E58" s="40" t="s">
        <v>5</v>
      </c>
    </row>
    <row r="59" spans="1:5" ht="38.25">
      <c r="A59" t="s">
        <v>60</v>
      </c>
      <c r="E59" s="39" t="s">
        <v>1646</v>
      </c>
    </row>
    <row r="60" spans="1:16" ht="12.75">
      <c r="A60" t="s">
        <v>52</v>
      </c>
      <c s="34" t="s">
        <v>143</v>
      </c>
      <c s="34" t="s">
        <v>1647</v>
      </c>
      <c s="35" t="s">
        <v>5</v>
      </c>
      <c s="6" t="s">
        <v>1648</v>
      </c>
      <c s="36" t="s">
        <v>73</v>
      </c>
      <c s="37">
        <v>84.7</v>
      </c>
      <c s="36">
        <v>0</v>
      </c>
      <c s="36">
        <f>ROUND(G60*H60,6)</f>
      </c>
      <c r="L60" s="38">
        <v>0</v>
      </c>
      <c s="32">
        <f>ROUND(ROUND(L60,2)*ROUND(G60,3),2)</f>
      </c>
      <c s="36" t="s">
        <v>1379</v>
      </c>
      <c>
        <f>(M60*21)/100</f>
      </c>
      <c t="s">
        <v>27</v>
      </c>
    </row>
    <row r="61" spans="1:5" ht="12.75">
      <c r="A61" s="35" t="s">
        <v>58</v>
      </c>
      <c r="E61" s="39" t="s">
        <v>5</v>
      </c>
    </row>
    <row r="62" spans="1:5" ht="12.75">
      <c r="A62" s="35" t="s">
        <v>59</v>
      </c>
      <c r="E62" s="40" t="s">
        <v>5</v>
      </c>
    </row>
    <row r="63" spans="1:5" ht="25.5">
      <c r="A63" t="s">
        <v>60</v>
      </c>
      <c r="E63" s="39" t="s">
        <v>1649</v>
      </c>
    </row>
    <row r="64" spans="1:16" ht="12.75">
      <c r="A64" t="s">
        <v>52</v>
      </c>
      <c s="34" t="s">
        <v>147</v>
      </c>
      <c s="34" t="s">
        <v>1650</v>
      </c>
      <c s="35" t="s">
        <v>5</v>
      </c>
      <c s="6" t="s">
        <v>1651</v>
      </c>
      <c s="36" t="s">
        <v>56</v>
      </c>
      <c s="37">
        <v>3.39</v>
      </c>
      <c s="36">
        <v>0</v>
      </c>
      <c s="36">
        <f>ROUND(G64*H64,6)</f>
      </c>
      <c r="L64" s="38">
        <v>0</v>
      </c>
      <c s="32">
        <f>ROUND(ROUND(L64,2)*ROUND(G64,3),2)</f>
      </c>
      <c s="36" t="s">
        <v>1379</v>
      </c>
      <c>
        <f>(M64*21)/100</f>
      </c>
      <c t="s">
        <v>27</v>
      </c>
    </row>
    <row r="65" spans="1:5" ht="12.75">
      <c r="A65" s="35" t="s">
        <v>58</v>
      </c>
      <c r="E65" s="39" t="s">
        <v>5</v>
      </c>
    </row>
    <row r="66" spans="1:5" ht="12.75">
      <c r="A66" s="35" t="s">
        <v>59</v>
      </c>
      <c r="E66" s="40" t="s">
        <v>5</v>
      </c>
    </row>
    <row r="67" spans="1:5" ht="38.25">
      <c r="A67" t="s">
        <v>60</v>
      </c>
      <c r="E67" s="39" t="s">
        <v>1652</v>
      </c>
    </row>
    <row r="68" spans="1:16" ht="12.75">
      <c r="A68" t="s">
        <v>52</v>
      </c>
      <c s="34" t="s">
        <v>382</v>
      </c>
      <c s="34" t="s">
        <v>1653</v>
      </c>
      <c s="35" t="s">
        <v>5</v>
      </c>
      <c s="6" t="s">
        <v>1634</v>
      </c>
      <c s="36" t="s">
        <v>56</v>
      </c>
      <c s="37">
        <v>199.95</v>
      </c>
      <c s="36">
        <v>0</v>
      </c>
      <c s="36">
        <f>ROUND(G68*H68,6)</f>
      </c>
      <c r="L68" s="38">
        <v>0</v>
      </c>
      <c s="32">
        <f>ROUND(ROUND(L68,2)*ROUND(G68,3),2)</f>
      </c>
      <c s="36" t="s">
        <v>1379</v>
      </c>
      <c>
        <f>(M68*21)/100</f>
      </c>
      <c t="s">
        <v>27</v>
      </c>
    </row>
    <row r="69" spans="1:5" ht="12.75">
      <c r="A69" s="35" t="s">
        <v>58</v>
      </c>
      <c r="E69" s="39" t="s">
        <v>1654</v>
      </c>
    </row>
    <row r="70" spans="1:5" ht="38.25">
      <c r="A70" s="35" t="s">
        <v>59</v>
      </c>
      <c r="E70" s="40" t="s">
        <v>1655</v>
      </c>
    </row>
    <row r="71" spans="1:5" ht="267.75">
      <c r="A71" t="s">
        <v>60</v>
      </c>
      <c r="E71" s="39" t="s">
        <v>1656</v>
      </c>
    </row>
    <row r="72" spans="1:13" ht="12.75">
      <c r="A72" t="s">
        <v>49</v>
      </c>
      <c r="C72" s="31" t="s">
        <v>27</v>
      </c>
      <c r="E72" s="33" t="s">
        <v>821</v>
      </c>
      <c r="J72" s="32">
        <f>0</f>
      </c>
      <c s="32">
        <f>0</f>
      </c>
      <c s="32">
        <f>0+L73+L77+L81+L85+L89+L93+L97</f>
      </c>
      <c s="32">
        <f>0+M73+M77+M81+M85+M89+M93+M97</f>
      </c>
    </row>
    <row r="73" spans="1:16" ht="12.75">
      <c r="A73" t="s">
        <v>52</v>
      </c>
      <c s="34" t="s">
        <v>151</v>
      </c>
      <c s="34" t="s">
        <v>1657</v>
      </c>
      <c s="35" t="s">
        <v>5</v>
      </c>
      <c s="6" t="s">
        <v>1658</v>
      </c>
      <c s="36" t="s">
        <v>56</v>
      </c>
      <c s="37">
        <v>3.6</v>
      </c>
      <c s="36">
        <v>0</v>
      </c>
      <c s="36">
        <f>ROUND(G73*H73,6)</f>
      </c>
      <c r="L73" s="38">
        <v>0</v>
      </c>
      <c s="32">
        <f>ROUND(ROUND(L73,2)*ROUND(G73,3),2)</f>
      </c>
      <c s="36" t="s">
        <v>1379</v>
      </c>
      <c>
        <f>(M73*21)/100</f>
      </c>
      <c t="s">
        <v>27</v>
      </c>
    </row>
    <row r="74" spans="1:5" ht="12.75">
      <c r="A74" s="35" t="s">
        <v>58</v>
      </c>
      <c r="E74" s="39" t="s">
        <v>5</v>
      </c>
    </row>
    <row r="75" spans="1:5" ht="12.75">
      <c r="A75" s="35" t="s">
        <v>59</v>
      </c>
      <c r="E75" s="40" t="s">
        <v>1659</v>
      </c>
    </row>
    <row r="76" spans="1:5" ht="369.75">
      <c r="A76" t="s">
        <v>60</v>
      </c>
      <c r="E76" s="39" t="s">
        <v>1660</v>
      </c>
    </row>
    <row r="77" spans="1:16" ht="12.75">
      <c r="A77" t="s">
        <v>52</v>
      </c>
      <c s="34" t="s">
        <v>155</v>
      </c>
      <c s="34" t="s">
        <v>1661</v>
      </c>
      <c s="35" t="s">
        <v>5</v>
      </c>
      <c s="6" t="s">
        <v>1662</v>
      </c>
      <c s="36" t="s">
        <v>56</v>
      </c>
      <c s="37">
        <v>110.42</v>
      </c>
      <c s="36">
        <v>0</v>
      </c>
      <c s="36">
        <f>ROUND(G77*H77,6)</f>
      </c>
      <c r="L77" s="38">
        <v>0</v>
      </c>
      <c s="32">
        <f>ROUND(ROUND(L77,2)*ROUND(G77,3),2)</f>
      </c>
      <c s="36" t="s">
        <v>1379</v>
      </c>
      <c>
        <f>(M77*21)/100</f>
      </c>
      <c t="s">
        <v>27</v>
      </c>
    </row>
    <row r="78" spans="1:5" ht="12.75">
      <c r="A78" s="35" t="s">
        <v>58</v>
      </c>
      <c r="E78" s="39" t="s">
        <v>5</v>
      </c>
    </row>
    <row r="79" spans="1:5" ht="25.5">
      <c r="A79" s="35" t="s">
        <v>59</v>
      </c>
      <c r="E79" s="40" t="s">
        <v>1663</v>
      </c>
    </row>
    <row r="80" spans="1:5" ht="369.75">
      <c r="A80" t="s">
        <v>60</v>
      </c>
      <c r="E80" s="39" t="s">
        <v>1660</v>
      </c>
    </row>
    <row r="81" spans="1:16" ht="12.75">
      <c r="A81" t="s">
        <v>52</v>
      </c>
      <c s="34" t="s">
        <v>77</v>
      </c>
      <c s="34" t="s">
        <v>1664</v>
      </c>
      <c s="35" t="s">
        <v>5</v>
      </c>
      <c s="6" t="s">
        <v>1665</v>
      </c>
      <c s="36" t="s">
        <v>56</v>
      </c>
      <c s="37">
        <v>28.6</v>
      </c>
      <c s="36">
        <v>0</v>
      </c>
      <c s="36">
        <f>ROUND(G81*H81,6)</f>
      </c>
      <c r="L81" s="38">
        <v>0</v>
      </c>
      <c s="32">
        <f>ROUND(ROUND(L81,2)*ROUND(G81,3),2)</f>
      </c>
      <c s="36" t="s">
        <v>1379</v>
      </c>
      <c>
        <f>(M81*21)/100</f>
      </c>
      <c t="s">
        <v>27</v>
      </c>
    </row>
    <row r="82" spans="1:5" ht="12.75">
      <c r="A82" s="35" t="s">
        <v>58</v>
      </c>
      <c r="E82" s="39" t="s">
        <v>5</v>
      </c>
    </row>
    <row r="83" spans="1:5" ht="12.75">
      <c r="A83" s="35" t="s">
        <v>59</v>
      </c>
      <c r="E83" s="40" t="s">
        <v>1666</v>
      </c>
    </row>
    <row r="84" spans="1:5" ht="369.75">
      <c r="A84" t="s">
        <v>60</v>
      </c>
      <c r="E84" s="39" t="s">
        <v>1660</v>
      </c>
    </row>
    <row r="85" spans="1:16" ht="12.75">
      <c r="A85" t="s">
        <v>52</v>
      </c>
      <c s="34" t="s">
        <v>82</v>
      </c>
      <c s="34" t="s">
        <v>1667</v>
      </c>
      <c s="35" t="s">
        <v>5</v>
      </c>
      <c s="6" t="s">
        <v>1668</v>
      </c>
      <c s="36" t="s">
        <v>373</v>
      </c>
      <c s="37">
        <v>6.555</v>
      </c>
      <c s="36">
        <v>0</v>
      </c>
      <c s="36">
        <f>ROUND(G85*H85,6)</f>
      </c>
      <c r="L85" s="38">
        <v>0</v>
      </c>
      <c s="32">
        <f>ROUND(ROUND(L85,2)*ROUND(G85,3),2)</f>
      </c>
      <c s="36" t="s">
        <v>1379</v>
      </c>
      <c>
        <f>(M85*21)/100</f>
      </c>
      <c t="s">
        <v>27</v>
      </c>
    </row>
    <row r="86" spans="1:5" ht="12.75">
      <c r="A86" s="35" t="s">
        <v>58</v>
      </c>
      <c r="E86" s="39" t="s">
        <v>5</v>
      </c>
    </row>
    <row r="87" spans="1:5" ht="12.75">
      <c r="A87" s="35" t="s">
        <v>59</v>
      </c>
      <c r="E87" s="40" t="s">
        <v>1669</v>
      </c>
    </row>
    <row r="88" spans="1:5" ht="267.75">
      <c r="A88" t="s">
        <v>60</v>
      </c>
      <c r="E88" s="39" t="s">
        <v>1670</v>
      </c>
    </row>
    <row r="89" spans="1:16" ht="12.75">
      <c r="A89" t="s">
        <v>52</v>
      </c>
      <c s="34" t="s">
        <v>87</v>
      </c>
      <c s="34" t="s">
        <v>1671</v>
      </c>
      <c s="35" t="s">
        <v>5</v>
      </c>
      <c s="6" t="s">
        <v>1672</v>
      </c>
      <c s="36" t="s">
        <v>373</v>
      </c>
      <c s="37">
        <v>2.851</v>
      </c>
      <c s="36">
        <v>0</v>
      </c>
      <c s="36">
        <f>ROUND(G89*H89,6)</f>
      </c>
      <c r="L89" s="38">
        <v>0</v>
      </c>
      <c s="32">
        <f>ROUND(ROUND(L89,2)*ROUND(G89,3),2)</f>
      </c>
      <c s="36" t="s">
        <v>1379</v>
      </c>
      <c>
        <f>(M89*21)/100</f>
      </c>
      <c t="s">
        <v>27</v>
      </c>
    </row>
    <row r="90" spans="1:5" ht="12.75">
      <c r="A90" s="35" t="s">
        <v>58</v>
      </c>
      <c r="E90" s="39" t="s">
        <v>5</v>
      </c>
    </row>
    <row r="91" spans="1:5" ht="12.75">
      <c r="A91" s="35" t="s">
        <v>59</v>
      </c>
      <c r="E91" s="40" t="s">
        <v>1673</v>
      </c>
    </row>
    <row r="92" spans="1:5" ht="267.75">
      <c r="A92" t="s">
        <v>60</v>
      </c>
      <c r="E92" s="39" t="s">
        <v>1670</v>
      </c>
    </row>
    <row r="93" spans="1:16" ht="12.75">
      <c r="A93" t="s">
        <v>52</v>
      </c>
      <c s="34" t="s">
        <v>91</v>
      </c>
      <c s="34" t="s">
        <v>1674</v>
      </c>
      <c s="35" t="s">
        <v>5</v>
      </c>
      <c s="6" t="s">
        <v>1675</v>
      </c>
      <c s="36" t="s">
        <v>73</v>
      </c>
      <c s="37">
        <v>15.562</v>
      </c>
      <c s="36">
        <v>0</v>
      </c>
      <c s="36">
        <f>ROUND(G93*H93,6)</f>
      </c>
      <c r="L93" s="38">
        <v>0</v>
      </c>
      <c s="32">
        <f>ROUND(ROUND(L93,2)*ROUND(G93,3),2)</f>
      </c>
      <c s="36" t="s">
        <v>1379</v>
      </c>
      <c>
        <f>(M93*21)/100</f>
      </c>
      <c t="s">
        <v>27</v>
      </c>
    </row>
    <row r="94" spans="1:5" ht="12.75">
      <c r="A94" s="35" t="s">
        <v>58</v>
      </c>
      <c r="E94" s="39" t="s">
        <v>5</v>
      </c>
    </row>
    <row r="95" spans="1:5" ht="12.75">
      <c r="A95" s="35" t="s">
        <v>59</v>
      </c>
      <c r="E95" s="40" t="s">
        <v>5</v>
      </c>
    </row>
    <row r="96" spans="1:5" ht="102">
      <c r="A96" t="s">
        <v>60</v>
      </c>
      <c r="E96" s="39" t="s">
        <v>1676</v>
      </c>
    </row>
    <row r="97" spans="1:16" ht="12.75">
      <c r="A97" t="s">
        <v>52</v>
      </c>
      <c s="34" t="s">
        <v>108</v>
      </c>
      <c s="34" t="s">
        <v>1677</v>
      </c>
      <c s="35" t="s">
        <v>5</v>
      </c>
      <c s="6" t="s">
        <v>1678</v>
      </c>
      <c s="36" t="s">
        <v>373</v>
      </c>
      <c s="37">
        <v>0.04</v>
      </c>
      <c s="36">
        <v>0</v>
      </c>
      <c s="36">
        <f>ROUND(G97*H97,6)</f>
      </c>
      <c r="L97" s="38">
        <v>0</v>
      </c>
      <c s="32">
        <f>ROUND(ROUND(L97,2)*ROUND(G97,3),2)</f>
      </c>
      <c s="36" t="s">
        <v>1379</v>
      </c>
      <c>
        <f>(M97*21)/100</f>
      </c>
      <c t="s">
        <v>27</v>
      </c>
    </row>
    <row r="98" spans="1:5" ht="12.75">
      <c r="A98" s="35" t="s">
        <v>58</v>
      </c>
      <c r="E98" s="39" t="s">
        <v>5</v>
      </c>
    </row>
    <row r="99" spans="1:5" ht="12.75">
      <c r="A99" s="35" t="s">
        <v>59</v>
      </c>
      <c r="E99" s="40" t="s">
        <v>1679</v>
      </c>
    </row>
    <row r="100" spans="1:5" ht="267.75">
      <c r="A100" t="s">
        <v>60</v>
      </c>
      <c r="E100" s="39" t="s">
        <v>1670</v>
      </c>
    </row>
    <row r="101" spans="1:13" ht="12.75">
      <c r="A101" t="s">
        <v>49</v>
      </c>
      <c r="C101" s="31" t="s">
        <v>26</v>
      </c>
      <c r="E101" s="33" t="s">
        <v>1566</v>
      </c>
      <c r="J101" s="32">
        <f>0</f>
      </c>
      <c s="32">
        <f>0</f>
      </c>
      <c s="32">
        <f>0+L102+L106+L110+L114+L118+L122</f>
      </c>
      <c s="32">
        <f>0+M102+M106+M110+M114+M118+M122</f>
      </c>
    </row>
    <row r="102" spans="1:16" ht="12.75">
      <c r="A102" t="s">
        <v>52</v>
      </c>
      <c s="34" t="s">
        <v>96</v>
      </c>
      <c s="34" t="s">
        <v>1680</v>
      </c>
      <c s="35" t="s">
        <v>5</v>
      </c>
      <c s="6" t="s">
        <v>1681</v>
      </c>
      <c s="36" t="s">
        <v>56</v>
      </c>
      <c s="37">
        <v>11.35</v>
      </c>
      <c s="36">
        <v>0</v>
      </c>
      <c s="36">
        <f>ROUND(G102*H102,6)</f>
      </c>
      <c r="L102" s="38">
        <v>0</v>
      </c>
      <c s="32">
        <f>ROUND(ROUND(L102,2)*ROUND(G102,3),2)</f>
      </c>
      <c s="36" t="s">
        <v>1379</v>
      </c>
      <c>
        <f>(M102*21)/100</f>
      </c>
      <c t="s">
        <v>27</v>
      </c>
    </row>
    <row r="103" spans="1:5" ht="12.75">
      <c r="A103" s="35" t="s">
        <v>58</v>
      </c>
      <c r="E103" s="39" t="s">
        <v>5</v>
      </c>
    </row>
    <row r="104" spans="1:5" ht="12.75">
      <c r="A104" s="35" t="s">
        <v>59</v>
      </c>
      <c r="E104" s="40" t="s">
        <v>1682</v>
      </c>
    </row>
    <row r="105" spans="1:5" ht="382.5">
      <c r="A105" t="s">
        <v>60</v>
      </c>
      <c r="E105" s="39" t="s">
        <v>1683</v>
      </c>
    </row>
    <row r="106" spans="1:16" ht="12.75">
      <c r="A106" t="s">
        <v>52</v>
      </c>
      <c s="34" t="s">
        <v>181</v>
      </c>
      <c s="34" t="s">
        <v>1684</v>
      </c>
      <c s="35" t="s">
        <v>5</v>
      </c>
      <c s="6" t="s">
        <v>1685</v>
      </c>
      <c s="36" t="s">
        <v>373</v>
      </c>
      <c s="37">
        <v>1.351</v>
      </c>
      <c s="36">
        <v>0</v>
      </c>
      <c s="36">
        <f>ROUND(G106*H106,6)</f>
      </c>
      <c r="L106" s="38">
        <v>0</v>
      </c>
      <c s="32">
        <f>ROUND(ROUND(L106,2)*ROUND(G106,3),2)</f>
      </c>
      <c s="36" t="s">
        <v>1379</v>
      </c>
      <c>
        <f>(M106*21)/100</f>
      </c>
      <c t="s">
        <v>27</v>
      </c>
    </row>
    <row r="107" spans="1:5" ht="12.75">
      <c r="A107" s="35" t="s">
        <v>58</v>
      </c>
      <c r="E107" s="39" t="s">
        <v>5</v>
      </c>
    </row>
    <row r="108" spans="1:5" ht="12.75">
      <c r="A108" s="35" t="s">
        <v>59</v>
      </c>
      <c r="E108" s="40" t="s">
        <v>1686</v>
      </c>
    </row>
    <row r="109" spans="1:5" ht="242.25">
      <c r="A109" t="s">
        <v>60</v>
      </c>
      <c r="E109" s="39" t="s">
        <v>1687</v>
      </c>
    </row>
    <row r="110" spans="1:16" ht="12.75">
      <c r="A110" t="s">
        <v>52</v>
      </c>
      <c s="34" t="s">
        <v>186</v>
      </c>
      <c s="34" t="s">
        <v>1688</v>
      </c>
      <c s="35" t="s">
        <v>5</v>
      </c>
      <c s="6" t="s">
        <v>1689</v>
      </c>
      <c s="36" t="s">
        <v>56</v>
      </c>
      <c s="37">
        <v>27.68</v>
      </c>
      <c s="36">
        <v>0</v>
      </c>
      <c s="36">
        <f>ROUND(G110*H110,6)</f>
      </c>
      <c r="L110" s="38">
        <v>0</v>
      </c>
      <c s="32">
        <f>ROUND(ROUND(L110,2)*ROUND(G110,3),2)</f>
      </c>
      <c s="36" t="s">
        <v>1379</v>
      </c>
      <c>
        <f>(M110*21)/100</f>
      </c>
      <c t="s">
        <v>27</v>
      </c>
    </row>
    <row r="111" spans="1:5" ht="12.75">
      <c r="A111" s="35" t="s">
        <v>58</v>
      </c>
      <c r="E111" s="39" t="s">
        <v>5</v>
      </c>
    </row>
    <row r="112" spans="1:5" ht="12.75">
      <c r="A112" s="35" t="s">
        <v>59</v>
      </c>
      <c r="E112" s="40" t="s">
        <v>1690</v>
      </c>
    </row>
    <row r="113" spans="1:5" ht="369.75">
      <c r="A113" t="s">
        <v>60</v>
      </c>
      <c r="E113" s="39" t="s">
        <v>1573</v>
      </c>
    </row>
    <row r="114" spans="1:16" ht="12.75">
      <c r="A114" t="s">
        <v>52</v>
      </c>
      <c s="34" t="s">
        <v>189</v>
      </c>
      <c s="34" t="s">
        <v>1691</v>
      </c>
      <c s="35" t="s">
        <v>5</v>
      </c>
      <c s="6" t="s">
        <v>1692</v>
      </c>
      <c s="36" t="s">
        <v>373</v>
      </c>
      <c s="37">
        <v>6.862</v>
      </c>
      <c s="36">
        <v>0</v>
      </c>
      <c s="36">
        <f>ROUND(G114*H114,6)</f>
      </c>
      <c r="L114" s="38">
        <v>0</v>
      </c>
      <c s="32">
        <f>ROUND(ROUND(L114,2)*ROUND(G114,3),2)</f>
      </c>
      <c s="36" t="s">
        <v>1379</v>
      </c>
      <c>
        <f>(M114*21)/100</f>
      </c>
      <c t="s">
        <v>27</v>
      </c>
    </row>
    <row r="115" spans="1:5" ht="12.75">
      <c r="A115" s="35" t="s">
        <v>58</v>
      </c>
      <c r="E115" s="39" t="s">
        <v>5</v>
      </c>
    </row>
    <row r="116" spans="1:5" ht="12.75">
      <c r="A116" s="35" t="s">
        <v>59</v>
      </c>
      <c r="E116" s="40" t="s">
        <v>1669</v>
      </c>
    </row>
    <row r="117" spans="1:5" ht="267.75">
      <c r="A117" t="s">
        <v>60</v>
      </c>
      <c r="E117" s="39" t="s">
        <v>1670</v>
      </c>
    </row>
    <row r="118" spans="1:16" ht="12.75">
      <c r="A118" t="s">
        <v>52</v>
      </c>
      <c s="34" t="s">
        <v>193</v>
      </c>
      <c s="34" t="s">
        <v>1693</v>
      </c>
      <c s="35" t="s">
        <v>5</v>
      </c>
      <c s="6" t="s">
        <v>1694</v>
      </c>
      <c s="36" t="s">
        <v>1695</v>
      </c>
      <c s="37">
        <v>6904.557</v>
      </c>
      <c s="36">
        <v>0</v>
      </c>
      <c s="36">
        <f>ROUND(G118*H118,6)</f>
      </c>
      <c r="L118" s="38">
        <v>0</v>
      </c>
      <c s="32">
        <f>ROUND(ROUND(L118,2)*ROUND(G118,3),2)</f>
      </c>
      <c s="36" t="s">
        <v>1379</v>
      </c>
      <c>
        <f>(M118*21)/100</f>
      </c>
      <c t="s">
        <v>27</v>
      </c>
    </row>
    <row r="119" spans="1:5" ht="12.75">
      <c r="A119" s="35" t="s">
        <v>58</v>
      </c>
      <c r="E119" s="39" t="s">
        <v>5</v>
      </c>
    </row>
    <row r="120" spans="1:5" ht="12.75">
      <c r="A120" s="35" t="s">
        <v>59</v>
      </c>
      <c r="E120" s="40" t="s">
        <v>5</v>
      </c>
    </row>
    <row r="121" spans="1:5" ht="293.25">
      <c r="A121" t="s">
        <v>60</v>
      </c>
      <c r="E121" s="39" t="s">
        <v>1696</v>
      </c>
    </row>
    <row r="122" spans="1:16" ht="12.75">
      <c r="A122" t="s">
        <v>52</v>
      </c>
      <c s="34" t="s">
        <v>388</v>
      </c>
      <c s="34" t="s">
        <v>1697</v>
      </c>
      <c s="35" t="s">
        <v>5</v>
      </c>
      <c s="6" t="s">
        <v>1698</v>
      </c>
      <c s="36" t="s">
        <v>373</v>
      </c>
      <c s="37">
        <v>0.04</v>
      </c>
      <c s="36">
        <v>0</v>
      </c>
      <c s="36">
        <f>ROUND(G122*H122,6)</f>
      </c>
      <c r="L122" s="38">
        <v>0</v>
      </c>
      <c s="32">
        <f>ROUND(ROUND(L122,2)*ROUND(G122,3),2)</f>
      </c>
      <c s="36" t="s">
        <v>1379</v>
      </c>
      <c>
        <f>(M122*21)/100</f>
      </c>
      <c t="s">
        <v>27</v>
      </c>
    </row>
    <row r="123" spans="1:5" ht="12.75">
      <c r="A123" s="35" t="s">
        <v>58</v>
      </c>
      <c r="E123" s="39" t="s">
        <v>5</v>
      </c>
    </row>
    <row r="124" spans="1:5" ht="12.75">
      <c r="A124" s="35" t="s">
        <v>59</v>
      </c>
      <c r="E124" s="40" t="s">
        <v>1679</v>
      </c>
    </row>
    <row r="125" spans="1:5" ht="267.75">
      <c r="A125" t="s">
        <v>60</v>
      </c>
      <c r="E125" s="39" t="s">
        <v>1670</v>
      </c>
    </row>
    <row r="126" spans="1:13" ht="12.75">
      <c r="A126" t="s">
        <v>49</v>
      </c>
      <c r="C126" s="31" t="s">
        <v>70</v>
      </c>
      <c r="E126" s="33" t="s">
        <v>1569</v>
      </c>
      <c r="J126" s="32">
        <f>0</f>
      </c>
      <c s="32">
        <f>0</f>
      </c>
      <c s="32">
        <f>0+L127+L131+L135+L139+L143+L147+L151+L155</f>
      </c>
      <c s="32">
        <f>0+M127+M131+M135+M139+M143+M147+M151+M155</f>
      </c>
    </row>
    <row r="127" spans="1:16" ht="12.75">
      <c r="A127" t="s">
        <v>52</v>
      </c>
      <c s="34" t="s">
        <v>196</v>
      </c>
      <c s="34" t="s">
        <v>1699</v>
      </c>
      <c s="35" t="s">
        <v>5</v>
      </c>
      <c s="6" t="s">
        <v>1700</v>
      </c>
      <c s="36" t="s">
        <v>56</v>
      </c>
      <c s="37">
        <v>6.1</v>
      </c>
      <c s="36">
        <v>0</v>
      </c>
      <c s="36">
        <f>ROUND(G127*H127,6)</f>
      </c>
      <c r="L127" s="38">
        <v>0</v>
      </c>
      <c s="32">
        <f>ROUND(ROUND(L127,2)*ROUND(G127,3),2)</f>
      </c>
      <c s="36" t="s">
        <v>1379</v>
      </c>
      <c>
        <f>(M127*21)/100</f>
      </c>
      <c t="s">
        <v>27</v>
      </c>
    </row>
    <row r="128" spans="1:5" ht="12.75">
      <c r="A128" s="35" t="s">
        <v>58</v>
      </c>
      <c r="E128" s="39" t="s">
        <v>5</v>
      </c>
    </row>
    <row r="129" spans="1:5" ht="12.75">
      <c r="A129" s="35" t="s">
        <v>59</v>
      </c>
      <c r="E129" s="40" t="s">
        <v>5</v>
      </c>
    </row>
    <row r="130" spans="1:5" ht="369.75">
      <c r="A130" t="s">
        <v>60</v>
      </c>
      <c r="E130" s="39" t="s">
        <v>1573</v>
      </c>
    </row>
    <row r="131" spans="1:16" ht="12.75">
      <c r="A131" t="s">
        <v>52</v>
      </c>
      <c s="34" t="s">
        <v>200</v>
      </c>
      <c s="34" t="s">
        <v>1701</v>
      </c>
      <c s="35" t="s">
        <v>5</v>
      </c>
      <c s="6" t="s">
        <v>1702</v>
      </c>
      <c s="36" t="s">
        <v>373</v>
      </c>
      <c s="37">
        <v>0.246</v>
      </c>
      <c s="36">
        <v>0</v>
      </c>
      <c s="36">
        <f>ROUND(G131*H131,6)</f>
      </c>
      <c r="L131" s="38">
        <v>0</v>
      </c>
      <c s="32">
        <f>ROUND(ROUND(L131,2)*ROUND(G131,3),2)</f>
      </c>
      <c s="36" t="s">
        <v>1379</v>
      </c>
      <c>
        <f>(M131*21)/100</f>
      </c>
      <c t="s">
        <v>27</v>
      </c>
    </row>
    <row r="132" spans="1:5" ht="12.75">
      <c r="A132" s="35" t="s">
        <v>58</v>
      </c>
      <c r="E132" s="39" t="s">
        <v>5</v>
      </c>
    </row>
    <row r="133" spans="1:5" ht="12.75">
      <c r="A133" s="35" t="s">
        <v>59</v>
      </c>
      <c r="E133" s="40" t="s">
        <v>5</v>
      </c>
    </row>
    <row r="134" spans="1:5" ht="267.75">
      <c r="A134" t="s">
        <v>60</v>
      </c>
      <c r="E134" s="39" t="s">
        <v>1670</v>
      </c>
    </row>
    <row r="135" spans="1:16" ht="12.75">
      <c r="A135" t="s">
        <v>52</v>
      </c>
      <c s="34" t="s">
        <v>203</v>
      </c>
      <c s="34" t="s">
        <v>1703</v>
      </c>
      <c s="35" t="s">
        <v>5</v>
      </c>
      <c s="6" t="s">
        <v>1704</v>
      </c>
      <c s="36" t="s">
        <v>56</v>
      </c>
      <c s="37">
        <v>9.448</v>
      </c>
      <c s="36">
        <v>0</v>
      </c>
      <c s="36">
        <f>ROUND(G135*H135,6)</f>
      </c>
      <c r="L135" s="38">
        <v>0</v>
      </c>
      <c s="32">
        <f>ROUND(ROUND(L135,2)*ROUND(G135,3),2)</f>
      </c>
      <c s="36" t="s">
        <v>1379</v>
      </c>
      <c>
        <f>(M135*21)/100</f>
      </c>
      <c t="s">
        <v>27</v>
      </c>
    </row>
    <row r="136" spans="1:5" ht="12.75">
      <c r="A136" s="35" t="s">
        <v>58</v>
      </c>
      <c r="E136" s="39" t="s">
        <v>5</v>
      </c>
    </row>
    <row r="137" spans="1:5" ht="12.75">
      <c r="A137" s="35" t="s">
        <v>59</v>
      </c>
      <c r="E137" s="40" t="s">
        <v>1705</v>
      </c>
    </row>
    <row r="138" spans="1:5" ht="369.75">
      <c r="A138" t="s">
        <v>60</v>
      </c>
      <c r="E138" s="39" t="s">
        <v>1573</v>
      </c>
    </row>
    <row r="139" spans="1:16" ht="12.75">
      <c r="A139" t="s">
        <v>52</v>
      </c>
      <c s="34" t="s">
        <v>207</v>
      </c>
      <c s="34" t="s">
        <v>1706</v>
      </c>
      <c s="35" t="s">
        <v>5</v>
      </c>
      <c s="6" t="s">
        <v>1707</v>
      </c>
      <c s="36" t="s">
        <v>56</v>
      </c>
      <c s="37">
        <v>32.82</v>
      </c>
      <c s="36">
        <v>0</v>
      </c>
      <c s="36">
        <f>ROUND(G139*H139,6)</f>
      </c>
      <c r="L139" s="38">
        <v>0</v>
      </c>
      <c s="32">
        <f>ROUND(ROUND(L139,2)*ROUND(G139,3),2)</f>
      </c>
      <c s="36" t="s">
        <v>1379</v>
      </c>
      <c>
        <f>(M139*21)/100</f>
      </c>
      <c t="s">
        <v>27</v>
      </c>
    </row>
    <row r="140" spans="1:5" ht="12.75">
      <c r="A140" s="35" t="s">
        <v>58</v>
      </c>
      <c r="E140" s="39" t="s">
        <v>5</v>
      </c>
    </row>
    <row r="141" spans="1:5" ht="12.75">
      <c r="A141" s="35" t="s">
        <v>59</v>
      </c>
      <c r="E141" s="40" t="s">
        <v>1708</v>
      </c>
    </row>
    <row r="142" spans="1:5" ht="369.75">
      <c r="A142" t="s">
        <v>60</v>
      </c>
      <c r="E142" s="39" t="s">
        <v>1573</v>
      </c>
    </row>
    <row r="143" spans="1:16" ht="12.75">
      <c r="A143" t="s">
        <v>52</v>
      </c>
      <c s="34" t="s">
        <v>159</v>
      </c>
      <c s="34" t="s">
        <v>1709</v>
      </c>
      <c s="35" t="s">
        <v>5</v>
      </c>
      <c s="6" t="s">
        <v>1710</v>
      </c>
      <c s="36" t="s">
        <v>373</v>
      </c>
      <c s="37">
        <v>0.169</v>
      </c>
      <c s="36">
        <v>0</v>
      </c>
      <c s="36">
        <f>ROUND(G143*H143,6)</f>
      </c>
      <c r="L143" s="38">
        <v>0</v>
      </c>
      <c s="32">
        <f>ROUND(ROUND(L143,2)*ROUND(G143,3),2)</f>
      </c>
      <c s="36" t="s">
        <v>1379</v>
      </c>
      <c>
        <f>(M143*21)/100</f>
      </c>
      <c t="s">
        <v>27</v>
      </c>
    </row>
    <row r="144" spans="1:5" ht="12.75">
      <c r="A144" s="35" t="s">
        <v>58</v>
      </c>
      <c r="E144" s="39" t="s">
        <v>5</v>
      </c>
    </row>
    <row r="145" spans="1:5" ht="12.75">
      <c r="A145" s="35" t="s">
        <v>59</v>
      </c>
      <c r="E145" s="40" t="s">
        <v>1711</v>
      </c>
    </row>
    <row r="146" spans="1:5" ht="178.5">
      <c r="A146" t="s">
        <v>60</v>
      </c>
      <c r="E146" s="39" t="s">
        <v>1712</v>
      </c>
    </row>
    <row r="147" spans="1:16" ht="12.75">
      <c r="A147" t="s">
        <v>52</v>
      </c>
      <c s="34" t="s">
        <v>210</v>
      </c>
      <c s="34" t="s">
        <v>1713</v>
      </c>
      <c s="35" t="s">
        <v>5</v>
      </c>
      <c s="6" t="s">
        <v>1714</v>
      </c>
      <c s="36" t="s">
        <v>373</v>
      </c>
      <c s="37">
        <v>1.77</v>
      </c>
      <c s="36">
        <v>0</v>
      </c>
      <c s="36">
        <f>ROUND(G147*H147,6)</f>
      </c>
      <c r="L147" s="38">
        <v>0</v>
      </c>
      <c s="32">
        <f>ROUND(ROUND(L147,2)*ROUND(G147,3),2)</f>
      </c>
      <c s="36" t="s">
        <v>1379</v>
      </c>
      <c>
        <f>(M147*21)/100</f>
      </c>
      <c t="s">
        <v>27</v>
      </c>
    </row>
    <row r="148" spans="1:5" ht="12.75">
      <c r="A148" s="35" t="s">
        <v>58</v>
      </c>
      <c r="E148" s="39" t="s">
        <v>5</v>
      </c>
    </row>
    <row r="149" spans="1:5" ht="12.75">
      <c r="A149" s="35" t="s">
        <v>59</v>
      </c>
      <c r="E149" s="40" t="s">
        <v>1715</v>
      </c>
    </row>
    <row r="150" spans="1:5" ht="178.5">
      <c r="A150" t="s">
        <v>60</v>
      </c>
      <c r="E150" s="39" t="s">
        <v>1712</v>
      </c>
    </row>
    <row r="151" spans="1:16" ht="12.75">
      <c r="A151" t="s">
        <v>52</v>
      </c>
      <c s="34" t="s">
        <v>215</v>
      </c>
      <c s="34" t="s">
        <v>1716</v>
      </c>
      <c s="35" t="s">
        <v>5</v>
      </c>
      <c s="6" t="s">
        <v>1717</v>
      </c>
      <c s="36" t="s">
        <v>56</v>
      </c>
      <c s="37">
        <v>4.4</v>
      </c>
      <c s="36">
        <v>0</v>
      </c>
      <c s="36">
        <f>ROUND(G151*H151,6)</f>
      </c>
      <c r="L151" s="38">
        <v>0</v>
      </c>
      <c s="32">
        <f>ROUND(ROUND(L151,2)*ROUND(G151,3),2)</f>
      </c>
      <c s="36" t="s">
        <v>1379</v>
      </c>
      <c>
        <f>(M151*21)/100</f>
      </c>
      <c t="s">
        <v>27</v>
      </c>
    </row>
    <row r="152" spans="1:5" ht="12.75">
      <c r="A152" s="35" t="s">
        <v>58</v>
      </c>
      <c r="E152" s="39" t="s">
        <v>5</v>
      </c>
    </row>
    <row r="153" spans="1:5" ht="12.75">
      <c r="A153" s="35" t="s">
        <v>59</v>
      </c>
      <c r="E153" s="40" t="s">
        <v>1718</v>
      </c>
    </row>
    <row r="154" spans="1:5" ht="38.25">
      <c r="A154" t="s">
        <v>60</v>
      </c>
      <c r="E154" s="39" t="s">
        <v>1719</v>
      </c>
    </row>
    <row r="155" spans="1:16" ht="12.75">
      <c r="A155" t="s">
        <v>52</v>
      </c>
      <c s="34" t="s">
        <v>219</v>
      </c>
      <c s="34" t="s">
        <v>1720</v>
      </c>
      <c s="35" t="s">
        <v>5</v>
      </c>
      <c s="6" t="s">
        <v>1721</v>
      </c>
      <c s="36" t="s">
        <v>56</v>
      </c>
      <c s="37">
        <v>9.746</v>
      </c>
      <c s="36">
        <v>0</v>
      </c>
      <c s="36">
        <f>ROUND(G155*H155,6)</f>
      </c>
      <c r="L155" s="38">
        <v>0</v>
      </c>
      <c s="32">
        <f>ROUND(ROUND(L155,2)*ROUND(G155,3),2)</f>
      </c>
      <c s="36" t="s">
        <v>1379</v>
      </c>
      <c>
        <f>(M155*21)/100</f>
      </c>
      <c t="s">
        <v>27</v>
      </c>
    </row>
    <row r="156" spans="1:5" ht="12.75">
      <c r="A156" s="35" t="s">
        <v>58</v>
      </c>
      <c r="E156" s="39" t="s">
        <v>5</v>
      </c>
    </row>
    <row r="157" spans="1:5" ht="12.75">
      <c r="A157" s="35" t="s">
        <v>59</v>
      </c>
      <c r="E157" s="40" t="s">
        <v>5</v>
      </c>
    </row>
    <row r="158" spans="1:5" ht="102">
      <c r="A158" t="s">
        <v>60</v>
      </c>
      <c r="E158" s="39" t="s">
        <v>1722</v>
      </c>
    </row>
    <row r="159" spans="1:13" ht="12.75">
      <c r="A159" t="s">
        <v>49</v>
      </c>
      <c r="C159" s="31" t="s">
        <v>110</v>
      </c>
      <c r="E159" s="33" t="s">
        <v>1007</v>
      </c>
      <c r="J159" s="32">
        <f>0</f>
      </c>
      <c s="32">
        <f>0</f>
      </c>
      <c s="32">
        <f>0+L160+L164+L168+L172+L176+L180+L184+L188+L192</f>
      </c>
      <c s="32">
        <f>0+M160+M164+M168+M172+M176+M180+M184+M188+M192</f>
      </c>
    </row>
    <row r="160" spans="1:16" ht="12.75">
      <c r="A160" t="s">
        <v>52</v>
      </c>
      <c s="34" t="s">
        <v>224</v>
      </c>
      <c s="34" t="s">
        <v>1723</v>
      </c>
      <c s="35" t="s">
        <v>5</v>
      </c>
      <c s="6" t="s">
        <v>1724</v>
      </c>
      <c s="36" t="s">
        <v>56</v>
      </c>
      <c s="37">
        <v>189.295</v>
      </c>
      <c s="36">
        <v>0</v>
      </c>
      <c s="36">
        <f>ROUND(G160*H160,6)</f>
      </c>
      <c r="L160" s="38">
        <v>0</v>
      </c>
      <c s="32">
        <f>ROUND(ROUND(L160,2)*ROUND(G160,3),2)</f>
      </c>
      <c s="36" t="s">
        <v>1379</v>
      </c>
      <c>
        <f>(M160*21)/100</f>
      </c>
      <c t="s">
        <v>27</v>
      </c>
    </row>
    <row r="161" spans="1:5" ht="12.75">
      <c r="A161" s="35" t="s">
        <v>58</v>
      </c>
      <c r="E161" s="39" t="s">
        <v>5</v>
      </c>
    </row>
    <row r="162" spans="1:5" ht="12.75">
      <c r="A162" s="35" t="s">
        <v>59</v>
      </c>
      <c r="E162" s="40" t="s">
        <v>1725</v>
      </c>
    </row>
    <row r="163" spans="1:5" ht="51">
      <c r="A163" t="s">
        <v>60</v>
      </c>
      <c r="E163" s="39" t="s">
        <v>1726</v>
      </c>
    </row>
    <row r="164" spans="1:16" ht="12.75">
      <c r="A164" t="s">
        <v>52</v>
      </c>
      <c s="34" t="s">
        <v>228</v>
      </c>
      <c s="34" t="s">
        <v>1727</v>
      </c>
      <c s="35" t="s">
        <v>5</v>
      </c>
      <c s="6" t="s">
        <v>1728</v>
      </c>
      <c s="36" t="s">
        <v>73</v>
      </c>
      <c s="37">
        <v>167</v>
      </c>
      <c s="36">
        <v>0</v>
      </c>
      <c s="36">
        <f>ROUND(G164*H164,6)</f>
      </c>
      <c r="L164" s="38">
        <v>0</v>
      </c>
      <c s="32">
        <f>ROUND(ROUND(L164,2)*ROUND(G164,3),2)</f>
      </c>
      <c s="36" t="s">
        <v>1379</v>
      </c>
      <c>
        <f>(M164*21)/100</f>
      </c>
      <c t="s">
        <v>27</v>
      </c>
    </row>
    <row r="165" spans="1:5" ht="12.75">
      <c r="A165" s="35" t="s">
        <v>58</v>
      </c>
      <c r="E165" s="39" t="s">
        <v>5</v>
      </c>
    </row>
    <row r="166" spans="1:5" ht="12.75">
      <c r="A166" s="35" t="s">
        <v>59</v>
      </c>
      <c r="E166" s="40" t="s">
        <v>1729</v>
      </c>
    </row>
    <row r="167" spans="1:5" ht="51">
      <c r="A167" t="s">
        <v>60</v>
      </c>
      <c r="E167" s="39" t="s">
        <v>1726</v>
      </c>
    </row>
    <row r="168" spans="1:16" ht="12.75">
      <c r="A168" t="s">
        <v>52</v>
      </c>
      <c s="34" t="s">
        <v>232</v>
      </c>
      <c s="34" t="s">
        <v>1730</v>
      </c>
      <c s="35" t="s">
        <v>5</v>
      </c>
      <c s="6" t="s">
        <v>1731</v>
      </c>
      <c s="36" t="s">
        <v>73</v>
      </c>
      <c s="37">
        <v>77.2</v>
      </c>
      <c s="36">
        <v>0</v>
      </c>
      <c s="36">
        <f>ROUND(G168*H168,6)</f>
      </c>
      <c r="L168" s="38">
        <v>0</v>
      </c>
      <c s="32">
        <f>ROUND(ROUND(L168,2)*ROUND(G168,3),2)</f>
      </c>
      <c s="36" t="s">
        <v>1379</v>
      </c>
      <c>
        <f>(M168*21)/100</f>
      </c>
      <c t="s">
        <v>27</v>
      </c>
    </row>
    <row r="169" spans="1:5" ht="12.75">
      <c r="A169" s="35" t="s">
        <v>58</v>
      </c>
      <c r="E169" s="39" t="s">
        <v>5</v>
      </c>
    </row>
    <row r="170" spans="1:5" ht="12.75">
      <c r="A170" s="35" t="s">
        <v>59</v>
      </c>
      <c r="E170" s="40" t="s">
        <v>1732</v>
      </c>
    </row>
    <row r="171" spans="1:5" ht="51">
      <c r="A171" t="s">
        <v>60</v>
      </c>
      <c r="E171" s="39" t="s">
        <v>1726</v>
      </c>
    </row>
    <row r="172" spans="1:16" ht="12.75">
      <c r="A172" t="s">
        <v>52</v>
      </c>
      <c s="34" t="s">
        <v>236</v>
      </c>
      <c s="34" t="s">
        <v>1733</v>
      </c>
      <c s="35" t="s">
        <v>5</v>
      </c>
      <c s="6" t="s">
        <v>1734</v>
      </c>
      <c s="36" t="s">
        <v>73</v>
      </c>
      <c s="37">
        <v>49.61</v>
      </c>
      <c s="36">
        <v>0</v>
      </c>
      <c s="36">
        <f>ROUND(G172*H172,6)</f>
      </c>
      <c r="L172" s="38">
        <v>0</v>
      </c>
      <c s="32">
        <f>ROUND(ROUND(L172,2)*ROUND(G172,3),2)</f>
      </c>
      <c s="36" t="s">
        <v>1379</v>
      </c>
      <c>
        <f>(M172*21)/100</f>
      </c>
      <c t="s">
        <v>27</v>
      </c>
    </row>
    <row r="173" spans="1:5" ht="12.75">
      <c r="A173" s="35" t="s">
        <v>58</v>
      </c>
      <c r="E173" s="39" t="s">
        <v>5</v>
      </c>
    </row>
    <row r="174" spans="1:5" ht="12.75">
      <c r="A174" s="35" t="s">
        <v>59</v>
      </c>
      <c r="E174" s="40" t="s">
        <v>1735</v>
      </c>
    </row>
    <row r="175" spans="1:5" ht="102">
      <c r="A175" t="s">
        <v>60</v>
      </c>
      <c r="E175" s="39" t="s">
        <v>1736</v>
      </c>
    </row>
    <row r="176" spans="1:16" ht="12.75">
      <c r="A176" t="s">
        <v>52</v>
      </c>
      <c s="34" t="s">
        <v>240</v>
      </c>
      <c s="34" t="s">
        <v>1737</v>
      </c>
      <c s="35" t="s">
        <v>5</v>
      </c>
      <c s="6" t="s">
        <v>1738</v>
      </c>
      <c s="36" t="s">
        <v>73</v>
      </c>
      <c s="37">
        <v>396.32</v>
      </c>
      <c s="36">
        <v>0</v>
      </c>
      <c s="36">
        <f>ROUND(G176*H176,6)</f>
      </c>
      <c r="L176" s="38">
        <v>0</v>
      </c>
      <c s="32">
        <f>ROUND(ROUND(L176,2)*ROUND(G176,3),2)</f>
      </c>
      <c s="36" t="s">
        <v>1379</v>
      </c>
      <c>
        <f>(M176*21)/100</f>
      </c>
      <c t="s">
        <v>27</v>
      </c>
    </row>
    <row r="177" spans="1:5" ht="12.75">
      <c r="A177" s="35" t="s">
        <v>58</v>
      </c>
      <c r="E177" s="39" t="s">
        <v>5</v>
      </c>
    </row>
    <row r="178" spans="1:5" ht="12.75">
      <c r="A178" s="35" t="s">
        <v>59</v>
      </c>
      <c r="E178" s="40" t="s">
        <v>1739</v>
      </c>
    </row>
    <row r="179" spans="1:5" ht="153">
      <c r="A179" t="s">
        <v>60</v>
      </c>
      <c r="E179" s="39" t="s">
        <v>1740</v>
      </c>
    </row>
    <row r="180" spans="1:16" ht="25.5">
      <c r="A180" t="s">
        <v>52</v>
      </c>
      <c s="34" t="s">
        <v>244</v>
      </c>
      <c s="34" t="s">
        <v>1741</v>
      </c>
      <c s="35" t="s">
        <v>5</v>
      </c>
      <c s="6" t="s">
        <v>1742</v>
      </c>
      <c s="36" t="s">
        <v>73</v>
      </c>
      <c s="37">
        <v>8.57</v>
      </c>
      <c s="36">
        <v>0</v>
      </c>
      <c s="36">
        <f>ROUND(G180*H180,6)</f>
      </c>
      <c r="L180" s="38">
        <v>0</v>
      </c>
      <c s="32">
        <f>ROUND(ROUND(L180,2)*ROUND(G180,3),2)</f>
      </c>
      <c s="36" t="s">
        <v>1379</v>
      </c>
      <c>
        <f>(M180*21)/100</f>
      </c>
      <c t="s">
        <v>27</v>
      </c>
    </row>
    <row r="181" spans="1:5" ht="12.75">
      <c r="A181" s="35" t="s">
        <v>58</v>
      </c>
      <c r="E181" s="39" t="s">
        <v>5</v>
      </c>
    </row>
    <row r="182" spans="1:5" ht="12.75">
      <c r="A182" s="35" t="s">
        <v>59</v>
      </c>
      <c r="E182" s="40" t="s">
        <v>1743</v>
      </c>
    </row>
    <row r="183" spans="1:5" ht="153">
      <c r="A183" t="s">
        <v>60</v>
      </c>
      <c r="E183" s="39" t="s">
        <v>1740</v>
      </c>
    </row>
    <row r="184" spans="1:16" ht="25.5">
      <c r="A184" t="s">
        <v>52</v>
      </c>
      <c s="34" t="s">
        <v>247</v>
      </c>
      <c s="34" t="s">
        <v>1744</v>
      </c>
      <c s="35" t="s">
        <v>5</v>
      </c>
      <c s="6" t="s">
        <v>1745</v>
      </c>
      <c s="36" t="s">
        <v>73</v>
      </c>
      <c s="37">
        <v>9.4</v>
      </c>
      <c s="36">
        <v>0</v>
      </c>
      <c s="36">
        <f>ROUND(G184*H184,6)</f>
      </c>
      <c r="L184" s="38">
        <v>0</v>
      </c>
      <c s="32">
        <f>ROUND(ROUND(L184,2)*ROUND(G184,3),2)</f>
      </c>
      <c s="36" t="s">
        <v>1379</v>
      </c>
      <c>
        <f>(M184*21)/100</f>
      </c>
      <c t="s">
        <v>27</v>
      </c>
    </row>
    <row r="185" spans="1:5" ht="12.75">
      <c r="A185" s="35" t="s">
        <v>58</v>
      </c>
      <c r="E185" s="39" t="s">
        <v>5</v>
      </c>
    </row>
    <row r="186" spans="1:5" ht="12.75">
      <c r="A186" s="35" t="s">
        <v>59</v>
      </c>
      <c r="E186" s="40" t="s">
        <v>1746</v>
      </c>
    </row>
    <row r="187" spans="1:5" ht="153">
      <c r="A187" t="s">
        <v>60</v>
      </c>
      <c r="E187" s="39" t="s">
        <v>1740</v>
      </c>
    </row>
    <row r="188" spans="1:16" ht="12.75">
      <c r="A188" t="s">
        <v>52</v>
      </c>
      <c s="34" t="s">
        <v>391</v>
      </c>
      <c s="34" t="s">
        <v>1747</v>
      </c>
      <c s="35" t="s">
        <v>5</v>
      </c>
      <c s="6" t="s">
        <v>1738</v>
      </c>
      <c s="36" t="s">
        <v>73</v>
      </c>
      <c s="37">
        <v>549.7</v>
      </c>
      <c s="36">
        <v>0</v>
      </c>
      <c s="36">
        <f>ROUND(G188*H188,6)</f>
      </c>
      <c r="L188" s="38">
        <v>0</v>
      </c>
      <c s="32">
        <f>ROUND(ROUND(L188,2)*ROUND(G188,3),2)</f>
      </c>
      <c s="36" t="s">
        <v>1379</v>
      </c>
      <c>
        <f>(M188*21)/100</f>
      </c>
      <c t="s">
        <v>27</v>
      </c>
    </row>
    <row r="189" spans="1:5" ht="12.75">
      <c r="A189" s="35" t="s">
        <v>58</v>
      </c>
      <c r="E189" s="39" t="s">
        <v>1748</v>
      </c>
    </row>
    <row r="190" spans="1:5" ht="12.75">
      <c r="A190" s="35" t="s">
        <v>59</v>
      </c>
      <c r="E190" s="40" t="s">
        <v>5</v>
      </c>
    </row>
    <row r="191" spans="1:5" ht="153">
      <c r="A191" t="s">
        <v>60</v>
      </c>
      <c r="E191" s="39" t="s">
        <v>1740</v>
      </c>
    </row>
    <row r="192" spans="1:16" ht="25.5">
      <c r="A192" t="s">
        <v>52</v>
      </c>
      <c s="34" t="s">
        <v>171</v>
      </c>
      <c s="34" t="s">
        <v>1749</v>
      </c>
      <c s="35" t="s">
        <v>5</v>
      </c>
      <c s="6" t="s">
        <v>1750</v>
      </c>
      <c s="36" t="s">
        <v>73</v>
      </c>
      <c s="37">
        <v>1.08</v>
      </c>
      <c s="36">
        <v>0</v>
      </c>
      <c s="36">
        <f>ROUND(G192*H192,6)</f>
      </c>
      <c r="L192" s="38">
        <v>0</v>
      </c>
      <c s="32">
        <f>ROUND(ROUND(L192,2)*ROUND(G192,3),2)</f>
      </c>
      <c s="36" t="s">
        <v>1379</v>
      </c>
      <c>
        <f>(M192*21)/100</f>
      </c>
      <c t="s">
        <v>27</v>
      </c>
    </row>
    <row r="193" spans="1:5" ht="12.75">
      <c r="A193" s="35" t="s">
        <v>58</v>
      </c>
      <c r="E193" s="39" t="s">
        <v>5</v>
      </c>
    </row>
    <row r="194" spans="1:5" ht="12.75">
      <c r="A194" s="35" t="s">
        <v>59</v>
      </c>
      <c r="E194" s="40" t="s">
        <v>5</v>
      </c>
    </row>
    <row r="195" spans="1:5" ht="153">
      <c r="A195" t="s">
        <v>60</v>
      </c>
      <c r="E195" s="39" t="s">
        <v>1740</v>
      </c>
    </row>
    <row r="196" spans="1:13" ht="12.75">
      <c r="A196" t="s">
        <v>49</v>
      </c>
      <c r="C196" s="31" t="s">
        <v>75</v>
      </c>
      <c r="E196" s="33" t="s">
        <v>76</v>
      </c>
      <c r="J196" s="32">
        <f>0</f>
      </c>
      <c s="32">
        <f>0</f>
      </c>
      <c s="32">
        <f>0+L197+L201+L205+L209+L213+L217+L221</f>
      </c>
      <c s="32">
        <f>0+M197+M201+M205+M209+M213+M217+M221</f>
      </c>
    </row>
    <row r="197" spans="1:16" ht="25.5">
      <c r="A197" t="s">
        <v>52</v>
      </c>
      <c s="34" t="s">
        <v>251</v>
      </c>
      <c s="34" t="s">
        <v>1751</v>
      </c>
      <c s="35" t="s">
        <v>5</v>
      </c>
      <c s="6" t="s">
        <v>1752</v>
      </c>
      <c s="36" t="s">
        <v>73</v>
      </c>
      <c s="37">
        <v>594</v>
      </c>
      <c s="36">
        <v>0</v>
      </c>
      <c s="36">
        <f>ROUND(G197*H197,6)</f>
      </c>
      <c r="L197" s="38">
        <v>0</v>
      </c>
      <c s="32">
        <f>ROUND(ROUND(L197,2)*ROUND(G197,3),2)</f>
      </c>
      <c s="36" t="s">
        <v>1379</v>
      </c>
      <c>
        <f>(M197*21)/100</f>
      </c>
      <c t="s">
        <v>27</v>
      </c>
    </row>
    <row r="198" spans="1:5" ht="12.75">
      <c r="A198" s="35" t="s">
        <v>58</v>
      </c>
      <c r="E198" s="39" t="s">
        <v>5</v>
      </c>
    </row>
    <row r="199" spans="1:5" ht="12.75">
      <c r="A199" s="35" t="s">
        <v>59</v>
      </c>
      <c r="E199" s="40" t="s">
        <v>1753</v>
      </c>
    </row>
    <row r="200" spans="1:5" ht="191.25">
      <c r="A200" t="s">
        <v>60</v>
      </c>
      <c r="E200" s="39" t="s">
        <v>1754</v>
      </c>
    </row>
    <row r="201" spans="1:16" ht="25.5">
      <c r="A201" t="s">
        <v>52</v>
      </c>
      <c s="34" t="s">
        <v>255</v>
      </c>
      <c s="34" t="s">
        <v>1755</v>
      </c>
      <c s="35" t="s">
        <v>5</v>
      </c>
      <c s="6" t="s">
        <v>1756</v>
      </c>
      <c s="36" t="s">
        <v>73</v>
      </c>
      <c s="37">
        <v>226.6</v>
      </c>
      <c s="36">
        <v>0</v>
      </c>
      <c s="36">
        <f>ROUND(G201*H201,6)</f>
      </c>
      <c r="L201" s="38">
        <v>0</v>
      </c>
      <c s="32">
        <f>ROUND(ROUND(L201,2)*ROUND(G201,3),2)</f>
      </c>
      <c s="36" t="s">
        <v>1379</v>
      </c>
      <c>
        <f>(M201*21)/100</f>
      </c>
      <c t="s">
        <v>27</v>
      </c>
    </row>
    <row r="202" spans="1:5" ht="12.75">
      <c r="A202" s="35" t="s">
        <v>58</v>
      </c>
      <c r="E202" s="39" t="s">
        <v>5</v>
      </c>
    </row>
    <row r="203" spans="1:5" ht="12.75">
      <c r="A203" s="35" t="s">
        <v>59</v>
      </c>
      <c r="E203" s="40" t="s">
        <v>1753</v>
      </c>
    </row>
    <row r="204" spans="1:5" ht="191.25">
      <c r="A204" t="s">
        <v>60</v>
      </c>
      <c r="E204" s="39" t="s">
        <v>1754</v>
      </c>
    </row>
    <row r="205" spans="1:16" ht="25.5">
      <c r="A205" t="s">
        <v>52</v>
      </c>
      <c s="34" t="s">
        <v>259</v>
      </c>
      <c s="34" t="s">
        <v>1757</v>
      </c>
      <c s="35" t="s">
        <v>5</v>
      </c>
      <c s="6" t="s">
        <v>1758</v>
      </c>
      <c s="36" t="s">
        <v>73</v>
      </c>
      <c s="37">
        <v>571.44</v>
      </c>
      <c s="36">
        <v>0</v>
      </c>
      <c s="36">
        <f>ROUND(G205*H205,6)</f>
      </c>
      <c r="L205" s="38">
        <v>0</v>
      </c>
      <c s="32">
        <f>ROUND(ROUND(L205,2)*ROUND(G205,3),2)</f>
      </c>
      <c s="36" t="s">
        <v>1379</v>
      </c>
      <c>
        <f>(M205*21)/100</f>
      </c>
      <c t="s">
        <v>27</v>
      </c>
    </row>
    <row r="206" spans="1:5" ht="12.75">
      <c r="A206" s="35" t="s">
        <v>58</v>
      </c>
      <c r="E206" s="39" t="s">
        <v>5</v>
      </c>
    </row>
    <row r="207" spans="1:5" ht="12.75">
      <c r="A207" s="35" t="s">
        <v>59</v>
      </c>
      <c r="E207" s="40" t="s">
        <v>1759</v>
      </c>
    </row>
    <row r="208" spans="1:5" ht="191.25">
      <c r="A208" t="s">
        <v>60</v>
      </c>
      <c r="E208" s="39" t="s">
        <v>1754</v>
      </c>
    </row>
    <row r="209" spans="1:16" ht="25.5">
      <c r="A209" t="s">
        <v>52</v>
      </c>
      <c s="34" t="s">
        <v>263</v>
      </c>
      <c s="34" t="s">
        <v>1760</v>
      </c>
      <c s="35" t="s">
        <v>5</v>
      </c>
      <c s="6" t="s">
        <v>1761</v>
      </c>
      <c s="36" t="s">
        <v>73</v>
      </c>
      <c s="37">
        <v>32.48</v>
      </c>
      <c s="36">
        <v>0</v>
      </c>
      <c s="36">
        <f>ROUND(G209*H209,6)</f>
      </c>
      <c r="L209" s="38">
        <v>0</v>
      </c>
      <c s="32">
        <f>ROUND(ROUND(L209,2)*ROUND(G209,3),2)</f>
      </c>
      <c s="36" t="s">
        <v>1379</v>
      </c>
      <c>
        <f>(M209*21)/100</f>
      </c>
      <c t="s">
        <v>27</v>
      </c>
    </row>
    <row r="210" spans="1:5" ht="12.75">
      <c r="A210" s="35" t="s">
        <v>58</v>
      </c>
      <c r="E210" s="39" t="s">
        <v>5</v>
      </c>
    </row>
    <row r="211" spans="1:5" ht="12.75">
      <c r="A211" s="35" t="s">
        <v>59</v>
      </c>
      <c r="E211" s="40" t="s">
        <v>1669</v>
      </c>
    </row>
    <row r="212" spans="1:5" ht="191.25">
      <c r="A212" t="s">
        <v>60</v>
      </c>
      <c r="E212" s="39" t="s">
        <v>1754</v>
      </c>
    </row>
    <row r="213" spans="1:16" ht="12.75">
      <c r="A213" t="s">
        <v>52</v>
      </c>
      <c s="34" t="s">
        <v>267</v>
      </c>
      <c s="34" t="s">
        <v>1762</v>
      </c>
      <c s="35" t="s">
        <v>5</v>
      </c>
      <c s="6" t="s">
        <v>1763</v>
      </c>
      <c s="36" t="s">
        <v>73</v>
      </c>
      <c s="37">
        <v>571.44</v>
      </c>
      <c s="36">
        <v>0</v>
      </c>
      <c s="36">
        <f>ROUND(G213*H213,6)</f>
      </c>
      <c r="L213" s="38">
        <v>0</v>
      </c>
      <c s="32">
        <f>ROUND(ROUND(L213,2)*ROUND(G213,3),2)</f>
      </c>
      <c s="36" t="s">
        <v>1379</v>
      </c>
      <c>
        <f>(M213*21)/100</f>
      </c>
      <c t="s">
        <v>27</v>
      </c>
    </row>
    <row r="214" spans="1:5" ht="12.75">
      <c r="A214" s="35" t="s">
        <v>58</v>
      </c>
      <c r="E214" s="39" t="s">
        <v>5</v>
      </c>
    </row>
    <row r="215" spans="1:5" ht="12.75">
      <c r="A215" s="35" t="s">
        <v>59</v>
      </c>
      <c r="E215" s="40" t="s">
        <v>1669</v>
      </c>
    </row>
    <row r="216" spans="1:5" ht="38.25">
      <c r="A216" t="s">
        <v>60</v>
      </c>
      <c r="E216" s="39" t="s">
        <v>1764</v>
      </c>
    </row>
    <row r="217" spans="1:16" ht="12.75">
      <c r="A217" t="s">
        <v>52</v>
      </c>
      <c s="34" t="s">
        <v>271</v>
      </c>
      <c s="34" t="s">
        <v>1765</v>
      </c>
      <c s="35" t="s">
        <v>5</v>
      </c>
      <c s="6" t="s">
        <v>1766</v>
      </c>
      <c s="36" t="s">
        <v>73</v>
      </c>
      <c s="37">
        <v>158.33</v>
      </c>
      <c s="36">
        <v>0</v>
      </c>
      <c s="36">
        <f>ROUND(G217*H217,6)</f>
      </c>
      <c r="L217" s="38">
        <v>0</v>
      </c>
      <c s="32">
        <f>ROUND(ROUND(L217,2)*ROUND(G217,3),2)</f>
      </c>
      <c s="36" t="s">
        <v>1379</v>
      </c>
      <c>
        <f>(M217*21)/100</f>
      </c>
      <c t="s">
        <v>27</v>
      </c>
    </row>
    <row r="218" spans="1:5" ht="12.75">
      <c r="A218" s="35" t="s">
        <v>58</v>
      </c>
      <c r="E218" s="39" t="s">
        <v>5</v>
      </c>
    </row>
    <row r="219" spans="1:5" ht="12.75">
      <c r="A219" s="35" t="s">
        <v>59</v>
      </c>
      <c r="E219" s="40" t="s">
        <v>1669</v>
      </c>
    </row>
    <row r="220" spans="1:5" ht="51">
      <c r="A220" t="s">
        <v>60</v>
      </c>
      <c r="E220" s="39" t="s">
        <v>1767</v>
      </c>
    </row>
    <row r="221" spans="1:16" ht="12.75">
      <c r="A221" t="s">
        <v>52</v>
      </c>
      <c s="34" t="s">
        <v>337</v>
      </c>
      <c s="34" t="s">
        <v>1768</v>
      </c>
      <c s="35" t="s">
        <v>5</v>
      </c>
      <c s="6" t="s">
        <v>1769</v>
      </c>
      <c s="36" t="s">
        <v>73</v>
      </c>
      <c s="37">
        <v>110</v>
      </c>
      <c s="36">
        <v>0</v>
      </c>
      <c s="36">
        <f>ROUND(G221*H221,6)</f>
      </c>
      <c r="L221" s="38">
        <v>0</v>
      </c>
      <c s="32">
        <f>ROUND(ROUND(L221,2)*ROUND(G221,3),2)</f>
      </c>
      <c s="36" t="s">
        <v>1379</v>
      </c>
      <c>
        <f>(M221*21)/100</f>
      </c>
      <c t="s">
        <v>27</v>
      </c>
    </row>
    <row r="222" spans="1:5" ht="12.75">
      <c r="A222" s="35" t="s">
        <v>58</v>
      </c>
      <c r="E222" s="39" t="s">
        <v>1770</v>
      </c>
    </row>
    <row r="223" spans="1:5" ht="12.75">
      <c r="A223" s="35" t="s">
        <v>59</v>
      </c>
      <c r="E223" s="40" t="s">
        <v>5</v>
      </c>
    </row>
    <row r="224" spans="1:5" ht="114.75">
      <c r="A224" t="s">
        <v>60</v>
      </c>
      <c r="E224" s="39" t="s">
        <v>1771</v>
      </c>
    </row>
    <row r="225" spans="1:13" ht="12.75">
      <c r="A225" t="s">
        <v>49</v>
      </c>
      <c r="C225" s="31" t="s">
        <v>122</v>
      </c>
      <c r="E225" s="33" t="s">
        <v>1588</v>
      </c>
      <c r="J225" s="32">
        <f>0</f>
      </c>
      <c s="32">
        <f>0</f>
      </c>
      <c s="32">
        <f>0+L226+L230+L234+L238</f>
      </c>
      <c s="32">
        <f>0+M226+M230+M234+M238</f>
      </c>
    </row>
    <row r="226" spans="1:16" ht="12.75">
      <c r="A226" t="s">
        <v>52</v>
      </c>
      <c s="34" t="s">
        <v>275</v>
      </c>
      <c s="34" t="s">
        <v>1772</v>
      </c>
      <c s="35" t="s">
        <v>5</v>
      </c>
      <c s="6" t="s">
        <v>1773</v>
      </c>
      <c s="36" t="s">
        <v>80</v>
      </c>
      <c s="37">
        <v>30.865</v>
      </c>
      <c s="36">
        <v>0</v>
      </c>
      <c s="36">
        <f>ROUND(G226*H226,6)</f>
      </c>
      <c r="L226" s="38">
        <v>0</v>
      </c>
      <c s="32">
        <f>ROUND(ROUND(L226,2)*ROUND(G226,3),2)</f>
      </c>
      <c s="36" t="s">
        <v>1379</v>
      </c>
      <c>
        <f>(M226*21)/100</f>
      </c>
      <c t="s">
        <v>27</v>
      </c>
    </row>
    <row r="227" spans="1:5" ht="12.75">
      <c r="A227" s="35" t="s">
        <v>58</v>
      </c>
      <c r="E227" s="39" t="s">
        <v>5</v>
      </c>
    </row>
    <row r="228" spans="1:5" ht="12.75">
      <c r="A228" s="35" t="s">
        <v>59</v>
      </c>
      <c r="E228" s="40" t="s">
        <v>5</v>
      </c>
    </row>
    <row r="229" spans="1:5" ht="255">
      <c r="A229" t="s">
        <v>60</v>
      </c>
      <c r="E229" s="39" t="s">
        <v>1774</v>
      </c>
    </row>
    <row r="230" spans="1:16" ht="12.75">
      <c r="A230" t="s">
        <v>52</v>
      </c>
      <c s="34" t="s">
        <v>279</v>
      </c>
      <c s="34" t="s">
        <v>1775</v>
      </c>
      <c s="35" t="s">
        <v>5</v>
      </c>
      <c s="6" t="s">
        <v>1776</v>
      </c>
      <c s="36" t="s">
        <v>85</v>
      </c>
      <c s="37">
        <v>2</v>
      </c>
      <c s="36">
        <v>0</v>
      </c>
      <c s="36">
        <f>ROUND(G230*H230,6)</f>
      </c>
      <c r="L230" s="38">
        <v>0</v>
      </c>
      <c s="32">
        <f>ROUND(ROUND(L230,2)*ROUND(G230,3),2)</f>
      </c>
      <c s="36" t="s">
        <v>1379</v>
      </c>
      <c>
        <f>(M230*21)/100</f>
      </c>
      <c t="s">
        <v>27</v>
      </c>
    </row>
    <row r="231" spans="1:5" ht="12.75">
      <c r="A231" s="35" t="s">
        <v>58</v>
      </c>
      <c r="E231" s="39" t="s">
        <v>5</v>
      </c>
    </row>
    <row r="232" spans="1:5" ht="12.75">
      <c r="A232" s="35" t="s">
        <v>59</v>
      </c>
      <c r="E232" s="40" t="s">
        <v>5</v>
      </c>
    </row>
    <row r="233" spans="1:5" ht="25.5">
      <c r="A233" t="s">
        <v>60</v>
      </c>
      <c r="E233" s="39" t="s">
        <v>1777</v>
      </c>
    </row>
    <row r="234" spans="1:16" ht="12.75">
      <c r="A234" t="s">
        <v>52</v>
      </c>
      <c s="34" t="s">
        <v>283</v>
      </c>
      <c s="34" t="s">
        <v>1778</v>
      </c>
      <c s="35" t="s">
        <v>5</v>
      </c>
      <c s="6" t="s">
        <v>1779</v>
      </c>
      <c s="36" t="s">
        <v>85</v>
      </c>
      <c s="37">
        <v>6</v>
      </c>
      <c s="36">
        <v>0</v>
      </c>
      <c s="36">
        <f>ROUND(G234*H234,6)</f>
      </c>
      <c r="L234" s="38">
        <v>0</v>
      </c>
      <c s="32">
        <f>ROUND(ROUND(L234,2)*ROUND(G234,3),2)</f>
      </c>
      <c s="36" t="s">
        <v>1379</v>
      </c>
      <c>
        <f>(M234*21)/100</f>
      </c>
      <c t="s">
        <v>27</v>
      </c>
    </row>
    <row r="235" spans="1:5" ht="12.75">
      <c r="A235" s="35" t="s">
        <v>58</v>
      </c>
      <c r="E235" s="39" t="s">
        <v>5</v>
      </c>
    </row>
    <row r="236" spans="1:5" ht="12.75">
      <c r="A236" s="35" t="s">
        <v>59</v>
      </c>
      <c r="E236" s="40" t="s">
        <v>5</v>
      </c>
    </row>
    <row r="237" spans="1:5" ht="12.75">
      <c r="A237" t="s">
        <v>60</v>
      </c>
      <c r="E237" s="39" t="s">
        <v>1780</v>
      </c>
    </row>
    <row r="238" spans="1:16" ht="12.75">
      <c r="A238" t="s">
        <v>52</v>
      </c>
      <c s="34" t="s">
        <v>287</v>
      </c>
      <c s="34" t="s">
        <v>1600</v>
      </c>
      <c s="35" t="s">
        <v>5</v>
      </c>
      <c s="6" t="s">
        <v>1601</v>
      </c>
      <c s="36" t="s">
        <v>56</v>
      </c>
      <c s="37">
        <v>2.525</v>
      </c>
      <c s="36">
        <v>0</v>
      </c>
      <c s="36">
        <f>ROUND(G238*H238,6)</f>
      </c>
      <c r="L238" s="38">
        <v>0</v>
      </c>
      <c s="32">
        <f>ROUND(ROUND(L238,2)*ROUND(G238,3),2)</f>
      </c>
      <c s="36" t="s">
        <v>1379</v>
      </c>
      <c>
        <f>(M238*21)/100</f>
      </c>
      <c t="s">
        <v>27</v>
      </c>
    </row>
    <row r="239" spans="1:5" ht="12.75">
      <c r="A239" s="35" t="s">
        <v>58</v>
      </c>
      <c r="E239" s="39" t="s">
        <v>5</v>
      </c>
    </row>
    <row r="240" spans="1:5" ht="12.75">
      <c r="A240" s="35" t="s">
        <v>59</v>
      </c>
      <c r="E240" s="40" t="s">
        <v>5</v>
      </c>
    </row>
    <row r="241" spans="1:5" ht="369.75">
      <c r="A241" t="s">
        <v>60</v>
      </c>
      <c r="E241" s="39" t="s">
        <v>1573</v>
      </c>
    </row>
    <row r="242" spans="1:13" ht="12.75">
      <c r="A242" t="s">
        <v>49</v>
      </c>
      <c r="C242" s="31" t="s">
        <v>126</v>
      </c>
      <c r="E242" s="33" t="s">
        <v>1436</v>
      </c>
      <c r="J242" s="32">
        <f>0</f>
      </c>
      <c s="32">
        <f>0</f>
      </c>
      <c s="32">
        <f>0+L243+L247+L251+L255+L259+L263+L267+L271+L275+L279+L283+L287+L291</f>
      </c>
      <c s="32">
        <f>0+M243+M247+M251+M255+M259+M263+M267+M271+M275+M279+M283+M287+M291</f>
      </c>
    </row>
    <row r="243" spans="1:16" ht="12.75">
      <c r="A243" t="s">
        <v>52</v>
      </c>
      <c s="34" t="s">
        <v>291</v>
      </c>
      <c s="34" t="s">
        <v>1781</v>
      </c>
      <c s="35" t="s">
        <v>5</v>
      </c>
      <c s="6" t="s">
        <v>1782</v>
      </c>
      <c s="36" t="s">
        <v>85</v>
      </c>
      <c s="37">
        <v>4</v>
      </c>
      <c s="36">
        <v>0</v>
      </c>
      <c s="36">
        <f>ROUND(G243*H243,6)</f>
      </c>
      <c r="L243" s="38">
        <v>0</v>
      </c>
      <c s="32">
        <f>ROUND(ROUND(L243,2)*ROUND(G243,3),2)</f>
      </c>
      <c s="36" t="s">
        <v>1379</v>
      </c>
      <c>
        <f>(M243*21)/100</f>
      </c>
      <c t="s">
        <v>27</v>
      </c>
    </row>
    <row r="244" spans="1:5" ht="12.75">
      <c r="A244" s="35" t="s">
        <v>58</v>
      </c>
      <c r="E244" s="39" t="s">
        <v>5</v>
      </c>
    </row>
    <row r="245" spans="1:5" ht="12.75">
      <c r="A245" s="35" t="s">
        <v>59</v>
      </c>
      <c r="E245" s="40" t="s">
        <v>5</v>
      </c>
    </row>
    <row r="246" spans="1:5" ht="25.5">
      <c r="A246" t="s">
        <v>60</v>
      </c>
      <c r="E246" s="39" t="s">
        <v>1783</v>
      </c>
    </row>
    <row r="247" spans="1:16" ht="12.75">
      <c r="A247" t="s">
        <v>52</v>
      </c>
      <c s="34" t="s">
        <v>100</v>
      </c>
      <c s="34" t="s">
        <v>1784</v>
      </c>
      <c s="35" t="s">
        <v>5</v>
      </c>
      <c s="6" t="s">
        <v>1785</v>
      </c>
      <c s="36" t="s">
        <v>80</v>
      </c>
      <c s="37">
        <v>192.373</v>
      </c>
      <c s="36">
        <v>0</v>
      </c>
      <c s="36">
        <f>ROUND(G247*H247,6)</f>
      </c>
      <c r="L247" s="38">
        <v>0</v>
      </c>
      <c s="32">
        <f>ROUND(ROUND(L247,2)*ROUND(G247,3),2)</f>
      </c>
      <c s="36" t="s">
        <v>1379</v>
      </c>
      <c>
        <f>(M247*21)/100</f>
      </c>
      <c t="s">
        <v>27</v>
      </c>
    </row>
    <row r="248" spans="1:5" ht="12.75">
      <c r="A248" s="35" t="s">
        <v>58</v>
      </c>
      <c r="E248" s="39" t="s">
        <v>5</v>
      </c>
    </row>
    <row r="249" spans="1:5" ht="38.25">
      <c r="A249" s="35" t="s">
        <v>59</v>
      </c>
      <c r="E249" s="40" t="s">
        <v>1786</v>
      </c>
    </row>
    <row r="250" spans="1:5" ht="51">
      <c r="A250" t="s">
        <v>60</v>
      </c>
      <c r="E250" s="39" t="s">
        <v>1787</v>
      </c>
    </row>
    <row r="251" spans="1:16" ht="12.75">
      <c r="A251" t="s">
        <v>52</v>
      </c>
      <c s="34" t="s">
        <v>104</v>
      </c>
      <c s="34" t="s">
        <v>1788</v>
      </c>
      <c s="35" t="s">
        <v>5</v>
      </c>
      <c s="6" t="s">
        <v>1789</v>
      </c>
      <c s="36" t="s">
        <v>73</v>
      </c>
      <c s="37">
        <v>12.96</v>
      </c>
      <c s="36">
        <v>0</v>
      </c>
      <c s="36">
        <f>ROUND(G251*H251,6)</f>
      </c>
      <c r="L251" s="38">
        <v>0</v>
      </c>
      <c s="32">
        <f>ROUND(ROUND(L251,2)*ROUND(G251,3),2)</f>
      </c>
      <c s="36" t="s">
        <v>1379</v>
      </c>
      <c>
        <f>(M251*21)/100</f>
      </c>
      <c t="s">
        <v>27</v>
      </c>
    </row>
    <row r="252" spans="1:5" ht="12.75">
      <c r="A252" s="35" t="s">
        <v>58</v>
      </c>
      <c r="E252" s="39" t="s">
        <v>5</v>
      </c>
    </row>
    <row r="253" spans="1:5" ht="12.75">
      <c r="A253" s="35" t="s">
        <v>59</v>
      </c>
      <c r="E253" s="40" t="s">
        <v>5</v>
      </c>
    </row>
    <row r="254" spans="1:5" ht="267.75">
      <c r="A254" t="s">
        <v>60</v>
      </c>
      <c r="E254" s="39" t="s">
        <v>1790</v>
      </c>
    </row>
    <row r="255" spans="1:16" ht="25.5">
      <c r="A255" t="s">
        <v>52</v>
      </c>
      <c s="34" t="s">
        <v>295</v>
      </c>
      <c s="34" t="s">
        <v>1791</v>
      </c>
      <c s="35" t="s">
        <v>5</v>
      </c>
      <c s="6" t="s">
        <v>1792</v>
      </c>
      <c s="36" t="s">
        <v>80</v>
      </c>
      <c s="37">
        <v>55</v>
      </c>
      <c s="36">
        <v>0</v>
      </c>
      <c s="36">
        <f>ROUND(G255*H255,6)</f>
      </c>
      <c r="L255" s="38">
        <v>0</v>
      </c>
      <c s="32">
        <f>ROUND(ROUND(L255,2)*ROUND(G255,3),2)</f>
      </c>
      <c s="36" t="s">
        <v>1379</v>
      </c>
      <c>
        <f>(M255*21)/100</f>
      </c>
      <c t="s">
        <v>27</v>
      </c>
    </row>
    <row r="256" spans="1:5" ht="12.75">
      <c r="A256" s="35" t="s">
        <v>58</v>
      </c>
      <c r="E256" s="39" t="s">
        <v>5</v>
      </c>
    </row>
    <row r="257" spans="1:5" ht="12.75">
      <c r="A257" s="35" t="s">
        <v>59</v>
      </c>
      <c r="E257" s="40" t="s">
        <v>5</v>
      </c>
    </row>
    <row r="258" spans="1:5" ht="242.25">
      <c r="A258" t="s">
        <v>60</v>
      </c>
      <c r="E258" s="39" t="s">
        <v>1793</v>
      </c>
    </row>
    <row r="259" spans="1:16" ht="12.75">
      <c r="A259" t="s">
        <v>52</v>
      </c>
      <c s="34" t="s">
        <v>299</v>
      </c>
      <c s="34" t="s">
        <v>1794</v>
      </c>
      <c s="35" t="s">
        <v>5</v>
      </c>
      <c s="6" t="s">
        <v>1795</v>
      </c>
      <c s="36" t="s">
        <v>80</v>
      </c>
      <c s="37">
        <v>220</v>
      </c>
      <c s="36">
        <v>0</v>
      </c>
      <c s="36">
        <f>ROUND(G259*H259,6)</f>
      </c>
      <c r="L259" s="38">
        <v>0</v>
      </c>
      <c s="32">
        <f>ROUND(ROUND(L259,2)*ROUND(G259,3),2)</f>
      </c>
      <c s="36" t="s">
        <v>1379</v>
      </c>
      <c>
        <f>(M259*21)/100</f>
      </c>
      <c t="s">
        <v>27</v>
      </c>
    </row>
    <row r="260" spans="1:5" ht="12.75">
      <c r="A260" s="35" t="s">
        <v>58</v>
      </c>
      <c r="E260" s="39" t="s">
        <v>5</v>
      </c>
    </row>
    <row r="261" spans="1:5" ht="12.75">
      <c r="A261" s="35" t="s">
        <v>59</v>
      </c>
      <c r="E261" s="40" t="s">
        <v>1643</v>
      </c>
    </row>
    <row r="262" spans="1:5" ht="229.5">
      <c r="A262" t="s">
        <v>60</v>
      </c>
      <c r="E262" s="39" t="s">
        <v>1796</v>
      </c>
    </row>
    <row r="263" spans="1:16" ht="12.75">
      <c r="A263" t="s">
        <v>52</v>
      </c>
      <c s="34" t="s">
        <v>303</v>
      </c>
      <c s="34" t="s">
        <v>1797</v>
      </c>
      <c s="35" t="s">
        <v>5</v>
      </c>
      <c s="6" t="s">
        <v>1798</v>
      </c>
      <c s="36" t="s">
        <v>80</v>
      </c>
      <c s="37">
        <v>218.8</v>
      </c>
      <c s="36">
        <v>0</v>
      </c>
      <c s="36">
        <f>ROUND(G263*H263,6)</f>
      </c>
      <c r="L263" s="38">
        <v>0</v>
      </c>
      <c s="32">
        <f>ROUND(ROUND(L263,2)*ROUND(G263,3),2)</f>
      </c>
      <c s="36" t="s">
        <v>1379</v>
      </c>
      <c>
        <f>(M263*21)/100</f>
      </c>
      <c t="s">
        <v>27</v>
      </c>
    </row>
    <row r="264" spans="1:5" ht="12.75">
      <c r="A264" s="35" t="s">
        <v>58</v>
      </c>
      <c r="E264" s="39" t="s">
        <v>5</v>
      </c>
    </row>
    <row r="265" spans="1:5" ht="12.75">
      <c r="A265" s="35" t="s">
        <v>59</v>
      </c>
      <c r="E265" s="40" t="s">
        <v>1643</v>
      </c>
    </row>
    <row r="266" spans="1:5" ht="229.5">
      <c r="A266" t="s">
        <v>60</v>
      </c>
      <c r="E266" s="39" t="s">
        <v>1799</v>
      </c>
    </row>
    <row r="267" spans="1:16" ht="25.5">
      <c r="A267" t="s">
        <v>52</v>
      </c>
      <c s="34" t="s">
        <v>307</v>
      </c>
      <c s="34" t="s">
        <v>1800</v>
      </c>
      <c s="35" t="s">
        <v>5</v>
      </c>
      <c s="6" t="s">
        <v>1801</v>
      </c>
      <c s="36" t="s">
        <v>80</v>
      </c>
      <c s="37">
        <v>225.4</v>
      </c>
      <c s="36">
        <v>0</v>
      </c>
      <c s="36">
        <f>ROUND(G267*H267,6)</f>
      </c>
      <c r="L267" s="38">
        <v>0</v>
      </c>
      <c s="32">
        <f>ROUND(ROUND(L267,2)*ROUND(G267,3),2)</f>
      </c>
      <c s="36" t="s">
        <v>1379</v>
      </c>
      <c>
        <f>(M267*21)/100</f>
      </c>
      <c t="s">
        <v>27</v>
      </c>
    </row>
    <row r="268" spans="1:5" ht="12.75">
      <c r="A268" s="35" t="s">
        <v>58</v>
      </c>
      <c r="E268" s="39" t="s">
        <v>5</v>
      </c>
    </row>
    <row r="269" spans="1:5" ht="38.25">
      <c r="A269" s="35" t="s">
        <v>59</v>
      </c>
      <c r="E269" s="40" t="s">
        <v>1802</v>
      </c>
    </row>
    <row r="270" spans="1:5" ht="89.25">
      <c r="A270" t="s">
        <v>60</v>
      </c>
      <c r="E270" s="39" t="s">
        <v>1803</v>
      </c>
    </row>
    <row r="271" spans="1:16" ht="12.75">
      <c r="A271" t="s">
        <v>52</v>
      </c>
      <c s="34" t="s">
        <v>313</v>
      </c>
      <c s="34" t="s">
        <v>1804</v>
      </c>
      <c s="35" t="s">
        <v>5</v>
      </c>
      <c s="6" t="s">
        <v>1805</v>
      </c>
      <c s="36" t="s">
        <v>80</v>
      </c>
      <c s="37">
        <v>50.5</v>
      </c>
      <c s="36">
        <v>0</v>
      </c>
      <c s="36">
        <f>ROUND(G271*H271,6)</f>
      </c>
      <c r="L271" s="38">
        <v>0</v>
      </c>
      <c s="32">
        <f>ROUND(ROUND(L271,2)*ROUND(G271,3),2)</f>
      </c>
      <c s="36" t="s">
        <v>1379</v>
      </c>
      <c>
        <f>(M271*21)/100</f>
      </c>
      <c t="s">
        <v>27</v>
      </c>
    </row>
    <row r="272" spans="1:5" ht="12.75">
      <c r="A272" s="35" t="s">
        <v>58</v>
      </c>
      <c r="E272" s="39" t="s">
        <v>5</v>
      </c>
    </row>
    <row r="273" spans="1:5" ht="12.75">
      <c r="A273" s="35" t="s">
        <v>59</v>
      </c>
      <c r="E273" s="40" t="s">
        <v>5</v>
      </c>
    </row>
    <row r="274" spans="1:5" ht="76.5">
      <c r="A274" t="s">
        <v>60</v>
      </c>
      <c r="E274" s="39" t="s">
        <v>1806</v>
      </c>
    </row>
    <row r="275" spans="1:16" ht="12.75">
      <c r="A275" t="s">
        <v>52</v>
      </c>
      <c s="34" t="s">
        <v>317</v>
      </c>
      <c s="34" t="s">
        <v>1807</v>
      </c>
      <c s="35" t="s">
        <v>5</v>
      </c>
      <c s="6" t="s">
        <v>1808</v>
      </c>
      <c s="36" t="s">
        <v>73</v>
      </c>
      <c s="37">
        <v>21.92</v>
      </c>
      <c s="36">
        <v>0</v>
      </c>
      <c s="36">
        <f>ROUND(G275*H275,6)</f>
      </c>
      <c r="L275" s="38">
        <v>0</v>
      </c>
      <c s="32">
        <f>ROUND(ROUND(L275,2)*ROUND(G275,3),2)</f>
      </c>
      <c s="36" t="s">
        <v>1379</v>
      </c>
      <c>
        <f>(M275*21)/100</f>
      </c>
      <c t="s">
        <v>27</v>
      </c>
    </row>
    <row r="276" spans="1:5" ht="12.75">
      <c r="A276" s="35" t="s">
        <v>58</v>
      </c>
      <c r="E276" s="39" t="s">
        <v>5</v>
      </c>
    </row>
    <row r="277" spans="1:5" ht="12.75">
      <c r="A277" s="35" t="s">
        <v>59</v>
      </c>
      <c r="E277" s="40" t="s">
        <v>1809</v>
      </c>
    </row>
    <row r="278" spans="1:5" ht="178.5">
      <c r="A278" t="s">
        <v>60</v>
      </c>
      <c r="E278" s="39" t="s">
        <v>1810</v>
      </c>
    </row>
    <row r="279" spans="1:16" ht="25.5">
      <c r="A279" t="s">
        <v>52</v>
      </c>
      <c s="34" t="s">
        <v>321</v>
      </c>
      <c s="34" t="s">
        <v>1811</v>
      </c>
      <c s="35" t="s">
        <v>5</v>
      </c>
      <c s="6" t="s">
        <v>1812</v>
      </c>
      <c s="36" t="s">
        <v>1481</v>
      </c>
      <c s="37">
        <v>310.8</v>
      </c>
      <c s="36">
        <v>0</v>
      </c>
      <c s="36">
        <f>ROUND(G279*H279,6)</f>
      </c>
      <c r="L279" s="38">
        <v>0</v>
      </c>
      <c s="32">
        <f>ROUND(ROUND(L279,2)*ROUND(G279,3),2)</f>
      </c>
      <c s="36" t="s">
        <v>1379</v>
      </c>
      <c>
        <f>(M279*21)/100</f>
      </c>
      <c t="s">
        <v>27</v>
      </c>
    </row>
    <row r="280" spans="1:5" ht="12.75">
      <c r="A280" s="35" t="s">
        <v>58</v>
      </c>
      <c r="E280" s="39" t="s">
        <v>5</v>
      </c>
    </row>
    <row r="281" spans="1:5" ht="12.75">
      <c r="A281" s="35" t="s">
        <v>59</v>
      </c>
      <c r="E281" s="40" t="s">
        <v>1813</v>
      </c>
    </row>
    <row r="282" spans="1:5" ht="127.5">
      <c r="A282" t="s">
        <v>60</v>
      </c>
      <c r="E282" s="39" t="s">
        <v>1814</v>
      </c>
    </row>
    <row r="283" spans="1:16" ht="12.75">
      <c r="A283" t="s">
        <v>52</v>
      </c>
      <c s="34" t="s">
        <v>325</v>
      </c>
      <c s="34" t="s">
        <v>1815</v>
      </c>
      <c s="35" t="s">
        <v>5</v>
      </c>
      <c s="6" t="s">
        <v>1816</v>
      </c>
      <c s="36" t="s">
        <v>80</v>
      </c>
      <c s="37">
        <v>416</v>
      </c>
      <c s="36">
        <v>0</v>
      </c>
      <c s="36">
        <f>ROUND(G283*H283,6)</f>
      </c>
      <c r="L283" s="38">
        <v>0</v>
      </c>
      <c s="32">
        <f>ROUND(ROUND(L283,2)*ROUND(G283,3),2)</f>
      </c>
      <c s="36" t="s">
        <v>1379</v>
      </c>
      <c>
        <f>(M283*21)/100</f>
      </c>
      <c t="s">
        <v>27</v>
      </c>
    </row>
    <row r="284" spans="1:5" ht="12.75">
      <c r="A284" s="35" t="s">
        <v>58</v>
      </c>
      <c r="E284" s="39" t="s">
        <v>5</v>
      </c>
    </row>
    <row r="285" spans="1:5" ht="25.5">
      <c r="A285" s="35" t="s">
        <v>59</v>
      </c>
      <c r="E285" s="40" t="s">
        <v>1817</v>
      </c>
    </row>
    <row r="286" spans="1:5" ht="165.75">
      <c r="A286" t="s">
        <v>60</v>
      </c>
      <c r="E286" s="39" t="s">
        <v>1818</v>
      </c>
    </row>
    <row r="287" spans="1:16" ht="25.5">
      <c r="A287" t="s">
        <v>52</v>
      </c>
      <c s="34" t="s">
        <v>329</v>
      </c>
      <c s="34" t="s">
        <v>1819</v>
      </c>
      <c s="35" t="s">
        <v>5</v>
      </c>
      <c s="6" t="s">
        <v>1820</v>
      </c>
      <c s="36" t="s">
        <v>1481</v>
      </c>
      <c s="37">
        <v>67.21</v>
      </c>
      <c s="36">
        <v>0</v>
      </c>
      <c s="36">
        <f>ROUND(G287*H287,6)</f>
      </c>
      <c r="L287" s="38">
        <v>0</v>
      </c>
      <c s="32">
        <f>ROUND(ROUND(L287,2)*ROUND(G287,3),2)</f>
      </c>
      <c s="36" t="s">
        <v>1379</v>
      </c>
      <c>
        <f>(M287*21)/100</f>
      </c>
      <c t="s">
        <v>27</v>
      </c>
    </row>
    <row r="288" spans="1:5" ht="12.75">
      <c r="A288" s="35" t="s">
        <v>58</v>
      </c>
      <c r="E288" s="39" t="s">
        <v>5</v>
      </c>
    </row>
    <row r="289" spans="1:5" ht="12.75">
      <c r="A289" s="35" t="s">
        <v>59</v>
      </c>
      <c r="E289" s="40" t="s">
        <v>1821</v>
      </c>
    </row>
    <row r="290" spans="1:5" ht="127.5">
      <c r="A290" t="s">
        <v>60</v>
      </c>
      <c r="E290" s="39" t="s">
        <v>1822</v>
      </c>
    </row>
    <row r="291" spans="1:16" ht="12.75">
      <c r="A291" t="s">
        <v>52</v>
      </c>
      <c s="34" t="s">
        <v>333</v>
      </c>
      <c s="34" t="s">
        <v>1823</v>
      </c>
      <c s="35" t="s">
        <v>5</v>
      </c>
      <c s="6" t="s">
        <v>1824</v>
      </c>
      <c s="36" t="s">
        <v>56</v>
      </c>
      <c s="37">
        <v>10</v>
      </c>
      <c s="36">
        <v>0</v>
      </c>
      <c s="36">
        <f>ROUND(G291*H291,6)</f>
      </c>
      <c r="L291" s="38">
        <v>0</v>
      </c>
      <c s="32">
        <f>ROUND(ROUND(L291,2)*ROUND(G291,3),2)</f>
      </c>
      <c s="36" t="s">
        <v>1379</v>
      </c>
      <c>
        <f>(M291*21)/100</f>
      </c>
      <c t="s">
        <v>27</v>
      </c>
    </row>
    <row r="292" spans="1:5" ht="12.75">
      <c r="A292" s="35" t="s">
        <v>58</v>
      </c>
      <c r="E292" s="39" t="s">
        <v>5</v>
      </c>
    </row>
    <row r="293" spans="1:5" ht="12.75">
      <c r="A293" s="35" t="s">
        <v>59</v>
      </c>
      <c r="E293" s="40" t="s">
        <v>5</v>
      </c>
    </row>
    <row r="294" spans="1:5" ht="114.75">
      <c r="A294" t="s">
        <v>60</v>
      </c>
      <c r="E294" s="39" t="s">
        <v>1825</v>
      </c>
    </row>
    <row r="295" spans="1:13" ht="12.75">
      <c r="A295" t="s">
        <v>49</v>
      </c>
      <c r="C295" s="31" t="s">
        <v>367</v>
      </c>
      <c r="E295" s="33" t="s">
        <v>584</v>
      </c>
      <c r="J295" s="32">
        <f>0</f>
      </c>
      <c s="32">
        <f>0</f>
      </c>
      <c s="32">
        <f>0+L296+L300+L304+L308+L312</f>
      </c>
      <c s="32">
        <f>0+M296+M300+M304+M308+M312</f>
      </c>
    </row>
    <row r="296" spans="1:16" ht="25.5">
      <c r="A296" t="s">
        <v>52</v>
      </c>
      <c s="34" t="s">
        <v>163</v>
      </c>
      <c s="34" t="s">
        <v>1512</v>
      </c>
      <c s="35" t="s">
        <v>371</v>
      </c>
      <c s="6" t="s">
        <v>1513</v>
      </c>
      <c s="36" t="s">
        <v>373</v>
      </c>
      <c s="37">
        <v>524.481</v>
      </c>
      <c s="36">
        <v>0</v>
      </c>
      <c s="36">
        <f>ROUND(G296*H296,6)</f>
      </c>
      <c r="L296" s="38">
        <v>0</v>
      </c>
      <c s="32">
        <f>ROUND(ROUND(L296,2)*ROUND(G296,3),2)</f>
      </c>
      <c s="36" t="s">
        <v>350</v>
      </c>
      <c>
        <f>(M296*21)/100</f>
      </c>
      <c t="s">
        <v>27</v>
      </c>
    </row>
    <row r="297" spans="1:5" ht="12.75">
      <c r="A297" s="35" t="s">
        <v>58</v>
      </c>
      <c r="E297" s="39" t="s">
        <v>374</v>
      </c>
    </row>
    <row r="298" spans="1:5" ht="12.75">
      <c r="A298" s="35" t="s">
        <v>59</v>
      </c>
      <c r="E298" s="40" t="s">
        <v>5</v>
      </c>
    </row>
    <row r="299" spans="1:5" ht="165.75">
      <c r="A299" t="s">
        <v>60</v>
      </c>
      <c r="E299" s="39" t="s">
        <v>375</v>
      </c>
    </row>
    <row r="300" spans="1:16" ht="25.5">
      <c r="A300" t="s">
        <v>52</v>
      </c>
      <c s="34" t="s">
        <v>167</v>
      </c>
      <c s="34" t="s">
        <v>1826</v>
      </c>
      <c s="35" t="s">
        <v>371</v>
      </c>
      <c s="6" t="s">
        <v>1827</v>
      </c>
      <c s="36" t="s">
        <v>373</v>
      </c>
      <c s="37">
        <v>44.177</v>
      </c>
      <c s="36">
        <v>0</v>
      </c>
      <c s="36">
        <f>ROUND(G300*H300,6)</f>
      </c>
      <c r="L300" s="38">
        <v>0</v>
      </c>
      <c s="32">
        <f>ROUND(ROUND(L300,2)*ROUND(G300,3),2)</f>
      </c>
      <c s="36" t="s">
        <v>350</v>
      </c>
      <c>
        <f>(M300*21)/100</f>
      </c>
      <c t="s">
        <v>27</v>
      </c>
    </row>
    <row r="301" spans="1:5" ht="12.75">
      <c r="A301" s="35" t="s">
        <v>58</v>
      </c>
      <c r="E301" s="39" t="s">
        <v>374</v>
      </c>
    </row>
    <row r="302" spans="1:5" ht="12.75">
      <c r="A302" s="35" t="s">
        <v>59</v>
      </c>
      <c r="E302" s="40" t="s">
        <v>5</v>
      </c>
    </row>
    <row r="303" spans="1:5" ht="165.75">
      <c r="A303" t="s">
        <v>60</v>
      </c>
      <c r="E303" s="39" t="s">
        <v>375</v>
      </c>
    </row>
    <row r="304" spans="1:16" ht="25.5">
      <c r="A304" t="s">
        <v>52</v>
      </c>
      <c s="34" t="s">
        <v>369</v>
      </c>
      <c s="34" t="s">
        <v>377</v>
      </c>
      <c s="35" t="s">
        <v>371</v>
      </c>
      <c s="6" t="s">
        <v>378</v>
      </c>
      <c s="36" t="s">
        <v>373</v>
      </c>
      <c s="37">
        <v>257.856</v>
      </c>
      <c s="36">
        <v>0</v>
      </c>
      <c s="36">
        <f>ROUND(G304*H304,6)</f>
      </c>
      <c r="L304" s="38">
        <v>0</v>
      </c>
      <c s="32">
        <f>ROUND(ROUND(L304,2)*ROUND(G304,3),2)</f>
      </c>
      <c s="36" t="s">
        <v>350</v>
      </c>
      <c>
        <f>(M304*21)/100</f>
      </c>
      <c t="s">
        <v>27</v>
      </c>
    </row>
    <row r="305" spans="1:5" ht="12.75">
      <c r="A305" s="35" t="s">
        <v>58</v>
      </c>
      <c r="E305" s="39" t="s">
        <v>374</v>
      </c>
    </row>
    <row r="306" spans="1:5" ht="12.75">
      <c r="A306" s="35" t="s">
        <v>59</v>
      </c>
      <c r="E306" s="40" t="s">
        <v>5</v>
      </c>
    </row>
    <row r="307" spans="1:5" ht="165.75">
      <c r="A307" t="s">
        <v>60</v>
      </c>
      <c r="E307" s="39" t="s">
        <v>375</v>
      </c>
    </row>
    <row r="308" spans="1:16" ht="38.25">
      <c r="A308" t="s">
        <v>52</v>
      </c>
      <c s="34" t="s">
        <v>376</v>
      </c>
      <c s="34" t="s">
        <v>1603</v>
      </c>
      <c s="35" t="s">
        <v>371</v>
      </c>
      <c s="6" t="s">
        <v>1604</v>
      </c>
      <c s="36" t="s">
        <v>373</v>
      </c>
      <c s="37">
        <v>29.138</v>
      </c>
      <c s="36">
        <v>0</v>
      </c>
      <c s="36">
        <f>ROUND(G308*H308,6)</f>
      </c>
      <c r="L308" s="38">
        <v>0</v>
      </c>
      <c s="32">
        <f>ROUND(ROUND(L308,2)*ROUND(G308,3),2)</f>
      </c>
      <c s="36" t="s">
        <v>350</v>
      </c>
      <c>
        <f>(M308*21)/100</f>
      </c>
      <c t="s">
        <v>27</v>
      </c>
    </row>
    <row r="309" spans="1:5" ht="38.25">
      <c r="A309" s="35" t="s">
        <v>58</v>
      </c>
      <c r="E309" s="39" t="s">
        <v>1527</v>
      </c>
    </row>
    <row r="310" spans="1:5" ht="12.75">
      <c r="A310" s="35" t="s">
        <v>59</v>
      </c>
      <c r="E310" s="40" t="s">
        <v>5</v>
      </c>
    </row>
    <row r="311" spans="1:5" ht="165.75">
      <c r="A311" t="s">
        <v>60</v>
      </c>
      <c r="E311" s="39" t="s">
        <v>375</v>
      </c>
    </row>
    <row r="312" spans="1:16" ht="38.25">
      <c r="A312" t="s">
        <v>52</v>
      </c>
      <c s="34" t="s">
        <v>379</v>
      </c>
      <c s="34" t="s">
        <v>1605</v>
      </c>
      <c s="35" t="s">
        <v>371</v>
      </c>
      <c s="6" t="s">
        <v>1606</v>
      </c>
      <c s="36" t="s">
        <v>373</v>
      </c>
      <c s="37">
        <v>29.138</v>
      </c>
      <c s="36">
        <v>0</v>
      </c>
      <c s="36">
        <f>ROUND(G312*H312,6)</f>
      </c>
      <c r="L312" s="38">
        <v>0</v>
      </c>
      <c s="32">
        <f>ROUND(ROUND(L312,2)*ROUND(G312,3),2)</f>
      </c>
      <c s="36" t="s">
        <v>350</v>
      </c>
      <c>
        <f>(M312*21)/100</f>
      </c>
      <c t="s">
        <v>27</v>
      </c>
    </row>
    <row r="313" spans="1:5" ht="51">
      <c r="A313" s="35" t="s">
        <v>58</v>
      </c>
      <c r="E313" s="39" t="s">
        <v>1524</v>
      </c>
    </row>
    <row r="314" spans="1:5" ht="12.75">
      <c r="A314" s="35" t="s">
        <v>59</v>
      </c>
      <c r="E314" s="40" t="s">
        <v>5</v>
      </c>
    </row>
    <row r="315" spans="1:5" ht="165.75">
      <c r="A315" t="s">
        <v>60</v>
      </c>
      <c r="E315"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1830</v>
      </c>
      <c r="E8" s="30" t="s">
        <v>1829</v>
      </c>
      <c r="J8" s="29">
        <f>0+J9</f>
      </c>
      <c s="29">
        <f>0+K9</f>
      </c>
      <c s="29">
        <f>0+L9</f>
      </c>
      <c s="29">
        <f>0+M9</f>
      </c>
    </row>
    <row r="9" spans="1:13" ht="12.75">
      <c r="A9" t="s">
        <v>46</v>
      </c>
      <c r="C9" s="31" t="s">
        <v>1831</v>
      </c>
      <c r="E9" s="33" t="s">
        <v>1832</v>
      </c>
      <c r="J9" s="32">
        <f>0+J10+J15+J28+J37+J42+J55+J76+J97+J106+J135</f>
      </c>
      <c s="32">
        <f>0+K10+K15+K28+K37+K42+K55+K76+K97+K106+K135</f>
      </c>
      <c s="32">
        <f>0+L10+L15+L28+L37+L42+L55+L76+L97+L106+L135</f>
      </c>
      <c s="32">
        <f>0+M10+M15+M28+M37+M42+M55+M76+M97+M106+M135</f>
      </c>
    </row>
    <row r="10" spans="1:13" ht="12.75">
      <c r="A10" t="s">
        <v>49</v>
      </c>
      <c r="C10" s="31" t="s">
        <v>594</v>
      </c>
      <c r="E10" s="33" t="s">
        <v>595</v>
      </c>
      <c r="J10" s="32">
        <f>0</f>
      </c>
      <c s="32">
        <f>0</f>
      </c>
      <c s="32">
        <f>0+L11</f>
      </c>
      <c s="32">
        <f>0+M11</f>
      </c>
    </row>
    <row r="11" spans="1:16" ht="12.75">
      <c r="A11" t="s">
        <v>52</v>
      </c>
      <c s="34" t="s">
        <v>53</v>
      </c>
      <c s="34" t="s">
        <v>1833</v>
      </c>
      <c s="35" t="s">
        <v>5</v>
      </c>
      <c s="6" t="s">
        <v>1834</v>
      </c>
      <c s="36" t="s">
        <v>310</v>
      </c>
      <c s="37">
        <v>24</v>
      </c>
      <c s="36">
        <v>0</v>
      </c>
      <c s="36">
        <f>ROUND(G11*H11,6)</f>
      </c>
      <c r="L11" s="38">
        <v>0</v>
      </c>
      <c s="32">
        <f>ROUND(ROUND(L11,2)*ROUND(G11,3),2)</f>
      </c>
      <c s="36" t="s">
        <v>57</v>
      </c>
      <c>
        <f>(M11*21)/100</f>
      </c>
      <c t="s">
        <v>27</v>
      </c>
    </row>
    <row r="12" spans="1:5" ht="12.75">
      <c r="A12" s="35" t="s">
        <v>58</v>
      </c>
      <c r="E12" s="39" t="s">
        <v>1835</v>
      </c>
    </row>
    <row r="13" spans="1:5" ht="12.75">
      <c r="A13" s="35" t="s">
        <v>59</v>
      </c>
      <c r="E13" s="40" t="s">
        <v>1836</v>
      </c>
    </row>
    <row r="14" spans="1:5" ht="12.75">
      <c r="A14" t="s">
        <v>60</v>
      </c>
      <c r="E14" s="39" t="s">
        <v>1837</v>
      </c>
    </row>
    <row r="15" spans="1:13" ht="12.75">
      <c r="A15" t="s">
        <v>49</v>
      </c>
      <c r="C15" s="31" t="s">
        <v>53</v>
      </c>
      <c r="E15" s="33" t="s">
        <v>406</v>
      </c>
      <c r="J15" s="32">
        <f>0</f>
      </c>
      <c s="32">
        <f>0</f>
      </c>
      <c s="32">
        <f>0+L16+L20+L24</f>
      </c>
      <c s="32">
        <f>0+M16+M20+M24</f>
      </c>
    </row>
    <row r="16" spans="1:16" ht="12.75">
      <c r="A16" t="s">
        <v>52</v>
      </c>
      <c s="34" t="s">
        <v>27</v>
      </c>
      <c s="34" t="s">
        <v>1838</v>
      </c>
      <c s="35" t="s">
        <v>5</v>
      </c>
      <c s="6" t="s">
        <v>1839</v>
      </c>
      <c s="36" t="s">
        <v>73</v>
      </c>
      <c s="37">
        <v>190</v>
      </c>
      <c s="36">
        <v>0</v>
      </c>
      <c s="36">
        <f>ROUND(G16*H16,6)</f>
      </c>
      <c r="L16" s="38">
        <v>0</v>
      </c>
      <c s="32">
        <f>ROUND(ROUND(L16,2)*ROUND(G16,3),2)</f>
      </c>
      <c s="36" t="s">
        <v>57</v>
      </c>
      <c>
        <f>(M16*21)/100</f>
      </c>
      <c t="s">
        <v>27</v>
      </c>
    </row>
    <row r="17" spans="1:5" ht="12.75">
      <c r="A17" s="35" t="s">
        <v>58</v>
      </c>
      <c r="E17" s="39" t="s">
        <v>5</v>
      </c>
    </row>
    <row r="18" spans="1:5" ht="12.75">
      <c r="A18" s="35" t="s">
        <v>59</v>
      </c>
      <c r="E18" s="40" t="s">
        <v>1840</v>
      </c>
    </row>
    <row r="19" spans="1:5" ht="38.25">
      <c r="A19" t="s">
        <v>60</v>
      </c>
      <c r="E19" s="39" t="s">
        <v>1841</v>
      </c>
    </row>
    <row r="20" spans="1:16" ht="12.75">
      <c r="A20" t="s">
        <v>52</v>
      </c>
      <c s="34" t="s">
        <v>26</v>
      </c>
      <c s="34" t="s">
        <v>1842</v>
      </c>
      <c s="35" t="s">
        <v>5</v>
      </c>
      <c s="6" t="s">
        <v>1843</v>
      </c>
      <c s="36" t="s">
        <v>56</v>
      </c>
      <c s="37">
        <v>327</v>
      </c>
      <c s="36">
        <v>0</v>
      </c>
      <c s="36">
        <f>ROUND(G20*H20,6)</f>
      </c>
      <c r="L20" s="38">
        <v>0</v>
      </c>
      <c s="32">
        <f>ROUND(ROUND(L20,2)*ROUND(G20,3),2)</f>
      </c>
      <c s="36" t="s">
        <v>57</v>
      </c>
      <c>
        <f>(M20*21)/100</f>
      </c>
      <c t="s">
        <v>27</v>
      </c>
    </row>
    <row r="21" spans="1:5" ht="12.75">
      <c r="A21" s="35" t="s">
        <v>58</v>
      </c>
      <c r="E21" s="39" t="s">
        <v>1844</v>
      </c>
    </row>
    <row r="22" spans="1:5" ht="51">
      <c r="A22" s="35" t="s">
        <v>59</v>
      </c>
      <c r="E22" s="40" t="s">
        <v>1845</v>
      </c>
    </row>
    <row r="23" spans="1:5" ht="318.75">
      <c r="A23" t="s">
        <v>60</v>
      </c>
      <c r="E23" s="39" t="s">
        <v>1846</v>
      </c>
    </row>
    <row r="24" spans="1:16" ht="12.75">
      <c r="A24" t="s">
        <v>52</v>
      </c>
      <c s="34" t="s">
        <v>70</v>
      </c>
      <c s="34" t="s">
        <v>1637</v>
      </c>
      <c s="35" t="s">
        <v>5</v>
      </c>
      <c s="6" t="s">
        <v>1638</v>
      </c>
      <c s="36" t="s">
        <v>56</v>
      </c>
      <c s="37">
        <v>327</v>
      </c>
      <c s="36">
        <v>0</v>
      </c>
      <c s="36">
        <f>ROUND(G24*H24,6)</f>
      </c>
      <c r="L24" s="38">
        <v>0</v>
      </c>
      <c s="32">
        <f>ROUND(ROUND(L24,2)*ROUND(G24,3),2)</f>
      </c>
      <c s="36" t="s">
        <v>57</v>
      </c>
      <c>
        <f>(M24*21)/100</f>
      </c>
      <c t="s">
        <v>27</v>
      </c>
    </row>
    <row r="25" spans="1:5" ht="12.75">
      <c r="A25" s="35" t="s">
        <v>58</v>
      </c>
      <c r="E25" s="39" t="s">
        <v>5</v>
      </c>
    </row>
    <row r="26" spans="1:5" ht="51">
      <c r="A26" s="35" t="s">
        <v>59</v>
      </c>
      <c r="E26" s="40" t="s">
        <v>1845</v>
      </c>
    </row>
    <row r="27" spans="1:5" ht="191.25">
      <c r="A27" t="s">
        <v>60</v>
      </c>
      <c r="E27" s="39" t="s">
        <v>1640</v>
      </c>
    </row>
    <row r="28" spans="1:13" ht="12.75">
      <c r="A28" t="s">
        <v>49</v>
      </c>
      <c r="C28" s="31" t="s">
        <v>27</v>
      </c>
      <c r="E28" s="33" t="s">
        <v>821</v>
      </c>
      <c r="J28" s="32">
        <f>0</f>
      </c>
      <c s="32">
        <f>0</f>
      </c>
      <c s="32">
        <f>0+L29+L33</f>
      </c>
      <c s="32">
        <f>0+M29+M33</f>
      </c>
    </row>
    <row r="29" spans="1:16" ht="12.75">
      <c r="A29" t="s">
        <v>52</v>
      </c>
      <c s="34" t="s">
        <v>110</v>
      </c>
      <c s="34" t="s">
        <v>1560</v>
      </c>
      <c s="35" t="s">
        <v>5</v>
      </c>
      <c s="6" t="s">
        <v>1561</v>
      </c>
      <c s="36" t="s">
        <v>73</v>
      </c>
      <c s="37">
        <v>66.6</v>
      </c>
      <c s="36">
        <v>0</v>
      </c>
      <c s="36">
        <f>ROUND(G29*H29,6)</f>
      </c>
      <c r="L29" s="38">
        <v>0</v>
      </c>
      <c s="32">
        <f>ROUND(ROUND(L29,2)*ROUND(G29,3),2)</f>
      </c>
      <c s="36" t="s">
        <v>57</v>
      </c>
      <c>
        <f>(M29*21)/100</f>
      </c>
      <c t="s">
        <v>27</v>
      </c>
    </row>
    <row r="30" spans="1:5" ht="12.75">
      <c r="A30" s="35" t="s">
        <v>58</v>
      </c>
      <c r="E30" s="39" t="s">
        <v>1847</v>
      </c>
    </row>
    <row r="31" spans="1:5" ht="12.75">
      <c r="A31" s="35" t="s">
        <v>59</v>
      </c>
      <c r="E31" s="40" t="s">
        <v>1848</v>
      </c>
    </row>
    <row r="32" spans="1:5" ht="25.5">
      <c r="A32" t="s">
        <v>60</v>
      </c>
      <c r="E32" s="39" t="s">
        <v>1562</v>
      </c>
    </row>
    <row r="33" spans="1:16" ht="12.75">
      <c r="A33" t="s">
        <v>52</v>
      </c>
      <c s="34" t="s">
        <v>115</v>
      </c>
      <c s="34" t="s">
        <v>1849</v>
      </c>
      <c s="35" t="s">
        <v>5</v>
      </c>
      <c s="6" t="s">
        <v>1850</v>
      </c>
      <c s="36" t="s">
        <v>80</v>
      </c>
      <c s="37">
        <v>37</v>
      </c>
      <c s="36">
        <v>0</v>
      </c>
      <c s="36">
        <f>ROUND(G33*H33,6)</f>
      </c>
      <c r="L33" s="38">
        <v>0</v>
      </c>
      <c s="32">
        <f>ROUND(ROUND(L33,2)*ROUND(G33,3),2)</f>
      </c>
      <c s="36" t="s">
        <v>57</v>
      </c>
      <c>
        <f>(M33*21)/100</f>
      </c>
      <c t="s">
        <v>27</v>
      </c>
    </row>
    <row r="34" spans="1:5" ht="12.75">
      <c r="A34" s="35" t="s">
        <v>58</v>
      </c>
      <c r="E34" s="39" t="s">
        <v>1851</v>
      </c>
    </row>
    <row r="35" spans="1:5" ht="12.75">
      <c r="A35" s="35" t="s">
        <v>59</v>
      </c>
      <c r="E35" s="40" t="s">
        <v>1852</v>
      </c>
    </row>
    <row r="36" spans="1:5" ht="165.75">
      <c r="A36" t="s">
        <v>60</v>
      </c>
      <c r="E36" s="39" t="s">
        <v>1565</v>
      </c>
    </row>
    <row r="37" spans="1:13" ht="12.75">
      <c r="A37" t="s">
        <v>49</v>
      </c>
      <c r="C37" s="31" t="s">
        <v>26</v>
      </c>
      <c r="E37" s="33" t="s">
        <v>1566</v>
      </c>
      <c r="J37" s="32">
        <f>0</f>
      </c>
      <c s="32">
        <f>0</f>
      </c>
      <c s="32">
        <f>0+L38</f>
      </c>
      <c s="32">
        <f>0+M38</f>
      </c>
    </row>
    <row r="38" spans="1:16" ht="12.75">
      <c r="A38" t="s">
        <v>52</v>
      </c>
      <c s="34" t="s">
        <v>75</v>
      </c>
      <c s="34" t="s">
        <v>1693</v>
      </c>
      <c s="35" t="s">
        <v>5</v>
      </c>
      <c s="6" t="s">
        <v>1694</v>
      </c>
      <c s="36" t="s">
        <v>1695</v>
      </c>
      <c s="37">
        <v>518.8</v>
      </c>
      <c s="36">
        <v>0</v>
      </c>
      <c s="36">
        <f>ROUND(G38*H38,6)</f>
      </c>
      <c r="L38" s="38">
        <v>0</v>
      </c>
      <c s="32">
        <f>ROUND(ROUND(L38,2)*ROUND(G38,3),2)</f>
      </c>
      <c s="36" t="s">
        <v>57</v>
      </c>
      <c>
        <f>(M38*21)/100</f>
      </c>
      <c t="s">
        <v>27</v>
      </c>
    </row>
    <row r="39" spans="1:5" ht="12.75">
      <c r="A39" s="35" t="s">
        <v>58</v>
      </c>
      <c r="E39" s="39" t="s">
        <v>5</v>
      </c>
    </row>
    <row r="40" spans="1:5" ht="12.75">
      <c r="A40" s="35" t="s">
        <v>59</v>
      </c>
      <c r="E40" s="40" t="s">
        <v>1853</v>
      </c>
    </row>
    <row r="41" spans="1:5" ht="306">
      <c r="A41" t="s">
        <v>60</v>
      </c>
      <c r="E41" s="39" t="s">
        <v>1854</v>
      </c>
    </row>
    <row r="42" spans="1:13" ht="12.75">
      <c r="A42" t="s">
        <v>49</v>
      </c>
      <c r="C42" s="31" t="s">
        <v>70</v>
      </c>
      <c r="E42" s="33" t="s">
        <v>1569</v>
      </c>
      <c r="J42" s="32">
        <f>0</f>
      </c>
      <c s="32">
        <f>0</f>
      </c>
      <c s="32">
        <f>0+L43+L47+L51</f>
      </c>
      <c s="32">
        <f>0+M43+M47+M51</f>
      </c>
    </row>
    <row r="43" spans="1:16" ht="12.75">
      <c r="A43" t="s">
        <v>52</v>
      </c>
      <c s="34" t="s">
        <v>122</v>
      </c>
      <c s="34" t="s">
        <v>1703</v>
      </c>
      <c s="35" t="s">
        <v>5</v>
      </c>
      <c s="6" t="s">
        <v>1704</v>
      </c>
      <c s="36" t="s">
        <v>56</v>
      </c>
      <c s="37">
        <v>33.3</v>
      </c>
      <c s="36">
        <v>0</v>
      </c>
      <c s="36">
        <f>ROUND(G43*H43,6)</f>
      </c>
      <c r="L43" s="38">
        <v>0</v>
      </c>
      <c s="32">
        <f>ROUND(ROUND(L43,2)*ROUND(G43,3),2)</f>
      </c>
      <c s="36" t="s">
        <v>57</v>
      </c>
      <c>
        <f>(M43*21)/100</f>
      </c>
      <c t="s">
        <v>27</v>
      </c>
    </row>
    <row r="44" spans="1:5" ht="12.75">
      <c r="A44" s="35" t="s">
        <v>58</v>
      </c>
      <c r="E44" s="39" t="s">
        <v>1855</v>
      </c>
    </row>
    <row r="45" spans="1:5" ht="12.75">
      <c r="A45" s="35" t="s">
        <v>59</v>
      </c>
      <c r="E45" s="40" t="s">
        <v>1856</v>
      </c>
    </row>
    <row r="46" spans="1:5" ht="369.75">
      <c r="A46" t="s">
        <v>60</v>
      </c>
      <c r="E46" s="39" t="s">
        <v>1573</v>
      </c>
    </row>
    <row r="47" spans="1:16" ht="12.75">
      <c r="A47" t="s">
        <v>52</v>
      </c>
      <c s="34" t="s">
        <v>126</v>
      </c>
      <c s="34" t="s">
        <v>1857</v>
      </c>
      <c s="35" t="s">
        <v>5</v>
      </c>
      <c s="6" t="s">
        <v>1858</v>
      </c>
      <c s="36" t="s">
        <v>56</v>
      </c>
      <c s="37">
        <v>31.45</v>
      </c>
      <c s="36">
        <v>0</v>
      </c>
      <c s="36">
        <f>ROUND(G47*H47,6)</f>
      </c>
      <c r="L47" s="38">
        <v>0</v>
      </c>
      <c s="32">
        <f>ROUND(ROUND(L47,2)*ROUND(G47,3),2)</f>
      </c>
      <c s="36" t="s">
        <v>57</v>
      </c>
      <c>
        <f>(M47*21)/100</f>
      </c>
      <c t="s">
        <v>27</v>
      </c>
    </row>
    <row r="48" spans="1:5" ht="12.75">
      <c r="A48" s="35" t="s">
        <v>58</v>
      </c>
      <c r="E48" s="39" t="s">
        <v>1859</v>
      </c>
    </row>
    <row r="49" spans="1:5" ht="12.75">
      <c r="A49" s="35" t="s">
        <v>59</v>
      </c>
      <c r="E49" s="40" t="s">
        <v>1860</v>
      </c>
    </row>
    <row r="50" spans="1:5" ht="38.25">
      <c r="A50" t="s">
        <v>60</v>
      </c>
      <c r="E50" s="39" t="s">
        <v>1861</v>
      </c>
    </row>
    <row r="51" spans="1:16" ht="12.75">
      <c r="A51" t="s">
        <v>52</v>
      </c>
      <c s="34" t="s">
        <v>130</v>
      </c>
      <c s="34" t="s">
        <v>1862</v>
      </c>
      <c s="35" t="s">
        <v>5</v>
      </c>
      <c s="6" t="s">
        <v>1863</v>
      </c>
      <c s="36" t="s">
        <v>56</v>
      </c>
      <c s="37">
        <v>192.1</v>
      </c>
      <c s="36">
        <v>0</v>
      </c>
      <c s="36">
        <f>ROUND(G51*H51,6)</f>
      </c>
      <c r="L51" s="38">
        <v>0</v>
      </c>
      <c s="32">
        <f>ROUND(ROUND(L51,2)*ROUND(G51,3),2)</f>
      </c>
      <c s="36" t="s">
        <v>57</v>
      </c>
      <c>
        <f>(M51*21)/100</f>
      </c>
      <c t="s">
        <v>27</v>
      </c>
    </row>
    <row r="52" spans="1:5" ht="12.75">
      <c r="A52" s="35" t="s">
        <v>58</v>
      </c>
      <c r="E52" s="39" t="s">
        <v>1864</v>
      </c>
    </row>
    <row r="53" spans="1:5" ht="12.75">
      <c r="A53" s="35" t="s">
        <v>59</v>
      </c>
      <c r="E53" s="40" t="s">
        <v>1865</v>
      </c>
    </row>
    <row r="54" spans="1:5" ht="38.25">
      <c r="A54" t="s">
        <v>60</v>
      </c>
      <c r="E54" s="39" t="s">
        <v>1577</v>
      </c>
    </row>
    <row r="55" spans="1:13" ht="12.75">
      <c r="A55" t="s">
        <v>49</v>
      </c>
      <c r="C55" s="31" t="s">
        <v>115</v>
      </c>
      <c r="E55" s="33" t="s">
        <v>1866</v>
      </c>
      <c r="J55" s="32">
        <f>0</f>
      </c>
      <c s="32">
        <f>0</f>
      </c>
      <c s="32">
        <f>0+L56+L60+L64+L68+L72</f>
      </c>
      <c s="32">
        <f>0+M56+M60+M64+M68+M72</f>
      </c>
    </row>
    <row r="56" spans="1:16" ht="25.5">
      <c r="A56" t="s">
        <v>52</v>
      </c>
      <c s="34" t="s">
        <v>134</v>
      </c>
      <c s="34" t="s">
        <v>1867</v>
      </c>
      <c s="35" t="s">
        <v>5</v>
      </c>
      <c s="6" t="s">
        <v>1868</v>
      </c>
      <c s="36" t="s">
        <v>73</v>
      </c>
      <c s="37">
        <v>60.6</v>
      </c>
      <c s="36">
        <v>0</v>
      </c>
      <c s="36">
        <f>ROUND(G56*H56,6)</f>
      </c>
      <c r="L56" s="38">
        <v>0</v>
      </c>
      <c s="32">
        <f>ROUND(ROUND(L56,2)*ROUND(G56,3),2)</f>
      </c>
      <c s="36" t="s">
        <v>57</v>
      </c>
      <c>
        <f>(M56*21)/100</f>
      </c>
      <c t="s">
        <v>27</v>
      </c>
    </row>
    <row r="57" spans="1:5" ht="12.75">
      <c r="A57" s="35" t="s">
        <v>58</v>
      </c>
      <c r="E57" s="39" t="s">
        <v>5</v>
      </c>
    </row>
    <row r="58" spans="1:5" ht="51">
      <c r="A58" s="35" t="s">
        <v>59</v>
      </c>
      <c r="E58" s="40" t="s">
        <v>1869</v>
      </c>
    </row>
    <row r="59" spans="1:5" ht="51">
      <c r="A59" t="s">
        <v>60</v>
      </c>
      <c r="E59" s="39" t="s">
        <v>1870</v>
      </c>
    </row>
    <row r="60" spans="1:16" ht="25.5">
      <c r="A60" t="s">
        <v>52</v>
      </c>
      <c s="34" t="s">
        <v>138</v>
      </c>
      <c s="34" t="s">
        <v>1871</v>
      </c>
      <c s="35" t="s">
        <v>5</v>
      </c>
      <c s="6" t="s">
        <v>1872</v>
      </c>
      <c s="36" t="s">
        <v>73</v>
      </c>
      <c s="37">
        <v>60.6</v>
      </c>
      <c s="36">
        <v>0</v>
      </c>
      <c s="36">
        <f>ROUND(G60*H60,6)</f>
      </c>
      <c r="L60" s="38">
        <v>0</v>
      </c>
      <c s="32">
        <f>ROUND(ROUND(L60,2)*ROUND(G60,3),2)</f>
      </c>
      <c s="36" t="s">
        <v>57</v>
      </c>
      <c>
        <f>(M60*21)/100</f>
      </c>
      <c t="s">
        <v>27</v>
      </c>
    </row>
    <row r="61" spans="1:5" ht="12.75">
      <c r="A61" s="35" t="s">
        <v>58</v>
      </c>
      <c r="E61" s="39" t="s">
        <v>5</v>
      </c>
    </row>
    <row r="62" spans="1:5" ht="51">
      <c r="A62" s="35" t="s">
        <v>59</v>
      </c>
      <c r="E62" s="40" t="s">
        <v>1869</v>
      </c>
    </row>
    <row r="63" spans="1:5" ht="51">
      <c r="A63" t="s">
        <v>60</v>
      </c>
      <c r="E63" s="39" t="s">
        <v>1870</v>
      </c>
    </row>
    <row r="64" spans="1:16" ht="12.75">
      <c r="A64" t="s">
        <v>52</v>
      </c>
      <c s="34" t="s">
        <v>143</v>
      </c>
      <c s="34" t="s">
        <v>1873</v>
      </c>
      <c s="35" t="s">
        <v>5</v>
      </c>
      <c s="6" t="s">
        <v>1874</v>
      </c>
      <c s="36" t="s">
        <v>73</v>
      </c>
      <c s="37">
        <v>121.2</v>
      </c>
      <c s="36">
        <v>0</v>
      </c>
      <c s="36">
        <f>ROUND(G64*H64,6)</f>
      </c>
      <c r="L64" s="38">
        <v>0</v>
      </c>
      <c s="32">
        <f>ROUND(ROUND(L64,2)*ROUND(G64,3),2)</f>
      </c>
      <c s="36" t="s">
        <v>57</v>
      </c>
      <c>
        <f>(M64*21)/100</f>
      </c>
      <c t="s">
        <v>27</v>
      </c>
    </row>
    <row r="65" spans="1:5" ht="12.75">
      <c r="A65" s="35" t="s">
        <v>58</v>
      </c>
      <c r="E65" s="39" t="s">
        <v>5</v>
      </c>
    </row>
    <row r="66" spans="1:5" ht="51">
      <c r="A66" s="35" t="s">
        <v>59</v>
      </c>
      <c r="E66" s="40" t="s">
        <v>1875</v>
      </c>
    </row>
    <row r="67" spans="1:5" ht="51">
      <c r="A67" t="s">
        <v>60</v>
      </c>
      <c r="E67" s="39" t="s">
        <v>1870</v>
      </c>
    </row>
    <row r="68" spans="1:16" ht="12.75">
      <c r="A68" t="s">
        <v>52</v>
      </c>
      <c s="34" t="s">
        <v>147</v>
      </c>
      <c s="34" t="s">
        <v>1876</v>
      </c>
      <c s="35" t="s">
        <v>5</v>
      </c>
      <c s="6" t="s">
        <v>1877</v>
      </c>
      <c s="36" t="s">
        <v>73</v>
      </c>
      <c s="37">
        <v>15.6</v>
      </c>
      <c s="36">
        <v>0</v>
      </c>
      <c s="36">
        <f>ROUND(G68*H68,6)</f>
      </c>
      <c r="L68" s="38">
        <v>0</v>
      </c>
      <c s="32">
        <f>ROUND(ROUND(L68,2)*ROUND(G68,3),2)</f>
      </c>
      <c s="36" t="s">
        <v>57</v>
      </c>
      <c>
        <f>(M68*21)/100</f>
      </c>
      <c t="s">
        <v>27</v>
      </c>
    </row>
    <row r="69" spans="1:5" ht="12.75">
      <c r="A69" s="35" t="s">
        <v>58</v>
      </c>
      <c r="E69" s="39" t="s">
        <v>5</v>
      </c>
    </row>
    <row r="70" spans="1:5" ht="12.75">
      <c r="A70" s="35" t="s">
        <v>59</v>
      </c>
      <c r="E70" s="40" t="s">
        <v>1878</v>
      </c>
    </row>
    <row r="71" spans="1:5" ht="51">
      <c r="A71" t="s">
        <v>60</v>
      </c>
      <c r="E71" s="39" t="s">
        <v>1870</v>
      </c>
    </row>
    <row r="72" spans="1:16" ht="12.75">
      <c r="A72" t="s">
        <v>52</v>
      </c>
      <c s="34" t="s">
        <v>151</v>
      </c>
      <c s="34" t="s">
        <v>1879</v>
      </c>
      <c s="35" t="s">
        <v>5</v>
      </c>
      <c s="6" t="s">
        <v>1880</v>
      </c>
      <c s="36" t="s">
        <v>80</v>
      </c>
      <c s="37">
        <v>1.5</v>
      </c>
      <c s="36">
        <v>0</v>
      </c>
      <c s="36">
        <f>ROUND(G72*H72,6)</f>
      </c>
      <c r="L72" s="38">
        <v>0</v>
      </c>
      <c s="32">
        <f>ROUND(ROUND(L72,2)*ROUND(G72,3),2)</f>
      </c>
      <c s="36" t="s">
        <v>57</v>
      </c>
      <c>
        <f>(M72*21)/100</f>
      </c>
      <c t="s">
        <v>27</v>
      </c>
    </row>
    <row r="73" spans="1:5" ht="12.75">
      <c r="A73" s="35" t="s">
        <v>58</v>
      </c>
      <c r="E73" s="39" t="s">
        <v>5</v>
      </c>
    </row>
    <row r="74" spans="1:5" ht="12.75">
      <c r="A74" s="35" t="s">
        <v>59</v>
      </c>
      <c r="E74" s="40" t="s">
        <v>1881</v>
      </c>
    </row>
    <row r="75" spans="1:5" ht="63.75">
      <c r="A75" t="s">
        <v>60</v>
      </c>
      <c r="E75" s="39" t="s">
        <v>1882</v>
      </c>
    </row>
    <row r="76" spans="1:13" ht="12.75">
      <c r="A76" t="s">
        <v>49</v>
      </c>
      <c r="C76" s="31" t="s">
        <v>75</v>
      </c>
      <c r="E76" s="33" t="s">
        <v>76</v>
      </c>
      <c r="J76" s="32">
        <f>0</f>
      </c>
      <c s="32">
        <f>0</f>
      </c>
      <c s="32">
        <f>0+L77+L81+L85+L89+L93</f>
      </c>
      <c s="32">
        <f>0+M77+M81+M85+M89+M93</f>
      </c>
    </row>
    <row r="77" spans="1:16" ht="25.5">
      <c r="A77" t="s">
        <v>52</v>
      </c>
      <c s="34" t="s">
        <v>155</v>
      </c>
      <c s="34" t="s">
        <v>1751</v>
      </c>
      <c s="35" t="s">
        <v>5</v>
      </c>
      <c s="6" t="s">
        <v>1752</v>
      </c>
      <c s="36" t="s">
        <v>73</v>
      </c>
      <c s="37">
        <v>34.3</v>
      </c>
      <c s="36">
        <v>0</v>
      </c>
      <c s="36">
        <f>ROUND(G77*H77,6)</f>
      </c>
      <c r="L77" s="38">
        <v>0</v>
      </c>
      <c s="32">
        <f>ROUND(ROUND(L77,2)*ROUND(G77,3),2)</f>
      </c>
      <c s="36" t="s">
        <v>57</v>
      </c>
      <c>
        <f>(M77*21)/100</f>
      </c>
      <c t="s">
        <v>27</v>
      </c>
    </row>
    <row r="78" spans="1:5" ht="12.75">
      <c r="A78" s="35" t="s">
        <v>58</v>
      </c>
      <c r="E78" s="39" t="s">
        <v>5</v>
      </c>
    </row>
    <row r="79" spans="1:5" ht="12.75">
      <c r="A79" s="35" t="s">
        <v>59</v>
      </c>
      <c r="E79" s="40" t="s">
        <v>1883</v>
      </c>
    </row>
    <row r="80" spans="1:5" ht="204">
      <c r="A80" t="s">
        <v>60</v>
      </c>
      <c r="E80" s="39" t="s">
        <v>1884</v>
      </c>
    </row>
    <row r="81" spans="1:16" ht="12.75">
      <c r="A81" t="s">
        <v>52</v>
      </c>
      <c s="34" t="s">
        <v>77</v>
      </c>
      <c s="34" t="s">
        <v>1885</v>
      </c>
      <c s="35" t="s">
        <v>5</v>
      </c>
      <c s="6" t="s">
        <v>1886</v>
      </c>
      <c s="36" t="s">
        <v>73</v>
      </c>
      <c s="37">
        <v>198.1</v>
      </c>
      <c s="36">
        <v>0</v>
      </c>
      <c s="36">
        <f>ROUND(G81*H81,6)</f>
      </c>
      <c r="L81" s="38">
        <v>0</v>
      </c>
      <c s="32">
        <f>ROUND(ROUND(L81,2)*ROUND(G81,3),2)</f>
      </c>
      <c s="36" t="s">
        <v>57</v>
      </c>
      <c>
        <f>(M81*21)/100</f>
      </c>
      <c t="s">
        <v>27</v>
      </c>
    </row>
    <row r="82" spans="1:5" ht="12.75">
      <c r="A82" s="35" t="s">
        <v>58</v>
      </c>
      <c r="E82" s="39" t="s">
        <v>5</v>
      </c>
    </row>
    <row r="83" spans="1:5" ht="51">
      <c r="A83" s="35" t="s">
        <v>59</v>
      </c>
      <c r="E83" s="40" t="s">
        <v>1887</v>
      </c>
    </row>
    <row r="84" spans="1:5" ht="216.75">
      <c r="A84" t="s">
        <v>60</v>
      </c>
      <c r="E84" s="39" t="s">
        <v>1888</v>
      </c>
    </row>
    <row r="85" spans="1:16" ht="12.75">
      <c r="A85" t="s">
        <v>52</v>
      </c>
      <c s="34" t="s">
        <v>82</v>
      </c>
      <c s="34" t="s">
        <v>1889</v>
      </c>
      <c s="35" t="s">
        <v>53</v>
      </c>
      <c s="6" t="s">
        <v>1890</v>
      </c>
      <c s="36" t="s">
        <v>73</v>
      </c>
      <c s="37">
        <v>69.6</v>
      </c>
      <c s="36">
        <v>0</v>
      </c>
      <c s="36">
        <f>ROUND(G85*H85,6)</f>
      </c>
      <c r="L85" s="38">
        <v>0</v>
      </c>
      <c s="32">
        <f>ROUND(ROUND(L85,2)*ROUND(G85,3),2)</f>
      </c>
      <c s="36" t="s">
        <v>57</v>
      </c>
      <c>
        <f>(M85*21)/100</f>
      </c>
      <c t="s">
        <v>27</v>
      </c>
    </row>
    <row r="86" spans="1:5" ht="12.75">
      <c r="A86" s="35" t="s">
        <v>58</v>
      </c>
      <c r="E86" s="39" t="s">
        <v>1891</v>
      </c>
    </row>
    <row r="87" spans="1:5" ht="12.75">
      <c r="A87" s="35" t="s">
        <v>59</v>
      </c>
      <c r="E87" s="40" t="s">
        <v>1892</v>
      </c>
    </row>
    <row r="88" spans="1:5" ht="38.25">
      <c r="A88" t="s">
        <v>60</v>
      </c>
      <c r="E88" s="39" t="s">
        <v>1764</v>
      </c>
    </row>
    <row r="89" spans="1:16" ht="12.75">
      <c r="A89" t="s">
        <v>52</v>
      </c>
      <c s="34" t="s">
        <v>87</v>
      </c>
      <c s="34" t="s">
        <v>1889</v>
      </c>
      <c s="35" t="s">
        <v>27</v>
      </c>
      <c s="6" t="s">
        <v>1890</v>
      </c>
      <c s="36" t="s">
        <v>73</v>
      </c>
      <c s="37">
        <v>36</v>
      </c>
      <c s="36">
        <v>0</v>
      </c>
      <c s="36">
        <f>ROUND(G89*H89,6)</f>
      </c>
      <c r="L89" s="38">
        <v>0</v>
      </c>
      <c s="32">
        <f>ROUND(ROUND(L89,2)*ROUND(G89,3),2)</f>
      </c>
      <c s="36" t="s">
        <v>57</v>
      </c>
      <c>
        <f>(M89*21)/100</f>
      </c>
      <c t="s">
        <v>27</v>
      </c>
    </row>
    <row r="90" spans="1:5" ht="12.75">
      <c r="A90" s="35" t="s">
        <v>58</v>
      </c>
      <c r="E90" s="39" t="s">
        <v>1893</v>
      </c>
    </row>
    <row r="91" spans="1:5" ht="12.75">
      <c r="A91" s="35" t="s">
        <v>59</v>
      </c>
      <c r="E91" s="40" t="s">
        <v>1894</v>
      </c>
    </row>
    <row r="92" spans="1:5" ht="38.25">
      <c r="A92" t="s">
        <v>60</v>
      </c>
      <c r="E92" s="39" t="s">
        <v>1764</v>
      </c>
    </row>
    <row r="93" spans="1:16" ht="12.75">
      <c r="A93" t="s">
        <v>52</v>
      </c>
      <c s="34" t="s">
        <v>91</v>
      </c>
      <c s="34" t="s">
        <v>1889</v>
      </c>
      <c s="35" t="s">
        <v>26</v>
      </c>
      <c s="6" t="s">
        <v>1890</v>
      </c>
      <c s="36" t="s">
        <v>73</v>
      </c>
      <c s="37">
        <v>92.5</v>
      </c>
      <c s="36">
        <v>0</v>
      </c>
      <c s="36">
        <f>ROUND(G93*H93,6)</f>
      </c>
      <c r="L93" s="38">
        <v>0</v>
      </c>
      <c s="32">
        <f>ROUND(ROUND(L93,2)*ROUND(G93,3),2)</f>
      </c>
      <c s="36" t="s">
        <v>57</v>
      </c>
      <c>
        <f>(M93*21)/100</f>
      </c>
      <c t="s">
        <v>27</v>
      </c>
    </row>
    <row r="94" spans="1:5" ht="12.75">
      <c r="A94" s="35" t="s">
        <v>58</v>
      </c>
      <c r="E94" s="39" t="s">
        <v>1895</v>
      </c>
    </row>
    <row r="95" spans="1:5" ht="12.75">
      <c r="A95" s="35" t="s">
        <v>59</v>
      </c>
      <c r="E95" s="40" t="s">
        <v>1896</v>
      </c>
    </row>
    <row r="96" spans="1:5" ht="38.25">
      <c r="A96" t="s">
        <v>60</v>
      </c>
      <c r="E96" s="39" t="s">
        <v>1764</v>
      </c>
    </row>
    <row r="97" spans="1:13" ht="12.75">
      <c r="A97" t="s">
        <v>49</v>
      </c>
      <c r="C97" s="31" t="s">
        <v>122</v>
      </c>
      <c r="E97" s="33" t="s">
        <v>1588</v>
      </c>
      <c r="J97" s="32">
        <f>0</f>
      </c>
      <c s="32">
        <f>0</f>
      </c>
      <c s="32">
        <f>0+L98+L102</f>
      </c>
      <c s="32">
        <f>0+M98+M102</f>
      </c>
    </row>
    <row r="98" spans="1:16" ht="12.75">
      <c r="A98" t="s">
        <v>52</v>
      </c>
      <c s="34" t="s">
        <v>96</v>
      </c>
      <c s="34" t="s">
        <v>1897</v>
      </c>
      <c s="35" t="s">
        <v>5</v>
      </c>
      <c s="6" t="s">
        <v>1898</v>
      </c>
      <c s="36" t="s">
        <v>80</v>
      </c>
      <c s="37">
        <v>1.7</v>
      </c>
      <c s="36">
        <v>0</v>
      </c>
      <c s="36">
        <f>ROUND(G98*H98,6)</f>
      </c>
      <c r="L98" s="38">
        <v>0</v>
      </c>
      <c s="32">
        <f>ROUND(ROUND(L98,2)*ROUND(G98,3),2)</f>
      </c>
      <c s="36" t="s">
        <v>57</v>
      </c>
      <c>
        <f>(M98*21)/100</f>
      </c>
      <c t="s">
        <v>27</v>
      </c>
    </row>
    <row r="99" spans="1:5" ht="12.75">
      <c r="A99" s="35" t="s">
        <v>58</v>
      </c>
      <c r="E99" s="39" t="s">
        <v>1899</v>
      </c>
    </row>
    <row r="100" spans="1:5" ht="12.75">
      <c r="A100" s="35" t="s">
        <v>59</v>
      </c>
      <c r="E100" s="40" t="s">
        <v>1900</v>
      </c>
    </row>
    <row r="101" spans="1:5" ht="255">
      <c r="A101" t="s">
        <v>60</v>
      </c>
      <c r="E101" s="39" t="s">
        <v>1901</v>
      </c>
    </row>
    <row r="102" spans="1:16" ht="12.75">
      <c r="A102" t="s">
        <v>52</v>
      </c>
      <c s="34" t="s">
        <v>181</v>
      </c>
      <c s="34" t="s">
        <v>1595</v>
      </c>
      <c s="35" t="s">
        <v>5</v>
      </c>
      <c s="6" t="s">
        <v>1596</v>
      </c>
      <c s="36" t="s">
        <v>85</v>
      </c>
      <c s="37">
        <v>4</v>
      </c>
      <c s="36">
        <v>0</v>
      </c>
      <c s="36">
        <f>ROUND(G102*H102,6)</f>
      </c>
      <c r="L102" s="38">
        <v>0</v>
      </c>
      <c s="32">
        <f>ROUND(ROUND(L102,2)*ROUND(G102,3),2)</f>
      </c>
      <c s="36" t="s">
        <v>57</v>
      </c>
      <c>
        <f>(M102*21)/100</f>
      </c>
      <c t="s">
        <v>27</v>
      </c>
    </row>
    <row r="103" spans="1:5" ht="12.75">
      <c r="A103" s="35" t="s">
        <v>58</v>
      </c>
      <c r="E103" s="39" t="s">
        <v>5</v>
      </c>
    </row>
    <row r="104" spans="1:5" ht="12.75">
      <c r="A104" s="35" t="s">
        <v>59</v>
      </c>
      <c r="E104" s="40" t="s">
        <v>1902</v>
      </c>
    </row>
    <row r="105" spans="1:5" ht="102">
      <c r="A105" t="s">
        <v>60</v>
      </c>
      <c r="E105" s="39" t="s">
        <v>1903</v>
      </c>
    </row>
    <row r="106" spans="1:13" ht="12.75">
      <c r="A106" t="s">
        <v>49</v>
      </c>
      <c r="C106" s="31" t="s">
        <v>126</v>
      </c>
      <c r="E106" s="33" t="s">
        <v>1436</v>
      </c>
      <c r="J106" s="32">
        <f>0</f>
      </c>
      <c s="32">
        <f>0</f>
      </c>
      <c s="32">
        <f>0+L107+L111+L115+L119+L123+L127+L131</f>
      </c>
      <c s="32">
        <f>0+M107+M111+M115+M119+M123+M127+M131</f>
      </c>
    </row>
    <row r="107" spans="1:16" ht="12.75">
      <c r="A107" t="s">
        <v>52</v>
      </c>
      <c s="34" t="s">
        <v>186</v>
      </c>
      <c s="34" t="s">
        <v>1904</v>
      </c>
      <c s="35" t="s">
        <v>5</v>
      </c>
      <c s="6" t="s">
        <v>1905</v>
      </c>
      <c s="36" t="s">
        <v>80</v>
      </c>
      <c s="37">
        <v>4.3</v>
      </c>
      <c s="36">
        <v>0</v>
      </c>
      <c s="36">
        <f>ROUND(G107*H107,6)</f>
      </c>
      <c r="L107" s="38">
        <v>0</v>
      </c>
      <c s="32">
        <f>ROUND(ROUND(L107,2)*ROUND(G107,3),2)</f>
      </c>
      <c s="36" t="s">
        <v>57</v>
      </c>
      <c>
        <f>(M107*21)/100</f>
      </c>
      <c t="s">
        <v>27</v>
      </c>
    </row>
    <row r="108" spans="1:5" ht="12.75">
      <c r="A108" s="35" t="s">
        <v>58</v>
      </c>
      <c r="E108" s="39" t="s">
        <v>1906</v>
      </c>
    </row>
    <row r="109" spans="1:5" ht="12.75">
      <c r="A109" s="35" t="s">
        <v>59</v>
      </c>
      <c r="E109" s="40" t="s">
        <v>1907</v>
      </c>
    </row>
    <row r="110" spans="1:5" ht="25.5">
      <c r="A110" t="s">
        <v>60</v>
      </c>
      <c r="E110" s="39" t="s">
        <v>1908</v>
      </c>
    </row>
    <row r="111" spans="1:16" ht="12.75">
      <c r="A111" t="s">
        <v>52</v>
      </c>
      <c s="34" t="s">
        <v>189</v>
      </c>
      <c s="34" t="s">
        <v>1909</v>
      </c>
      <c s="35" t="s">
        <v>5</v>
      </c>
      <c s="6" t="s">
        <v>1910</v>
      </c>
      <c s="36" t="s">
        <v>80</v>
      </c>
      <c s="37">
        <v>4.3</v>
      </c>
      <c s="36">
        <v>0</v>
      </c>
      <c s="36">
        <f>ROUND(G111*H111,6)</f>
      </c>
      <c r="L111" s="38">
        <v>0</v>
      </c>
      <c s="32">
        <f>ROUND(ROUND(L111,2)*ROUND(G111,3),2)</f>
      </c>
      <c s="36" t="s">
        <v>57</v>
      </c>
      <c>
        <f>(M111*21)/100</f>
      </c>
      <c t="s">
        <v>27</v>
      </c>
    </row>
    <row r="112" spans="1:5" ht="12.75">
      <c r="A112" s="35" t="s">
        <v>58</v>
      </c>
      <c r="E112" s="39" t="s">
        <v>1906</v>
      </c>
    </row>
    <row r="113" spans="1:5" ht="12.75">
      <c r="A113" s="35" t="s">
        <v>59</v>
      </c>
      <c r="E113" s="40" t="s">
        <v>1907</v>
      </c>
    </row>
    <row r="114" spans="1:5" ht="38.25">
      <c r="A114" t="s">
        <v>60</v>
      </c>
      <c r="E114" s="39" t="s">
        <v>1911</v>
      </c>
    </row>
    <row r="115" spans="1:16" ht="12.75">
      <c r="A115" t="s">
        <v>52</v>
      </c>
      <c s="34" t="s">
        <v>193</v>
      </c>
      <c s="34" t="s">
        <v>1912</v>
      </c>
      <c s="35" t="s">
        <v>5</v>
      </c>
      <c s="6" t="s">
        <v>1913</v>
      </c>
      <c s="36" t="s">
        <v>73</v>
      </c>
      <c s="37">
        <v>121.2</v>
      </c>
      <c s="36">
        <v>0</v>
      </c>
      <c s="36">
        <f>ROUND(G115*H115,6)</f>
      </c>
      <c r="L115" s="38">
        <v>0</v>
      </c>
      <c s="32">
        <f>ROUND(ROUND(L115,2)*ROUND(G115,3),2)</f>
      </c>
      <c s="36" t="s">
        <v>57</v>
      </c>
      <c>
        <f>(M115*21)/100</f>
      </c>
      <c t="s">
        <v>27</v>
      </c>
    </row>
    <row r="116" spans="1:5" ht="12.75">
      <c r="A116" s="35" t="s">
        <v>58</v>
      </c>
      <c r="E116" s="39" t="s">
        <v>5</v>
      </c>
    </row>
    <row r="117" spans="1:5" ht="51">
      <c r="A117" s="35" t="s">
        <v>59</v>
      </c>
      <c r="E117" s="40" t="s">
        <v>1875</v>
      </c>
    </row>
    <row r="118" spans="1:5" ht="25.5">
      <c r="A118" t="s">
        <v>60</v>
      </c>
      <c r="E118" s="39" t="s">
        <v>1914</v>
      </c>
    </row>
    <row r="119" spans="1:16" ht="12.75">
      <c r="A119" t="s">
        <v>52</v>
      </c>
      <c s="34" t="s">
        <v>196</v>
      </c>
      <c s="34" t="s">
        <v>1915</v>
      </c>
      <c s="35" t="s">
        <v>5</v>
      </c>
      <c s="6" t="s">
        <v>1916</v>
      </c>
      <c s="36" t="s">
        <v>373</v>
      </c>
      <c s="37">
        <v>0.48</v>
      </c>
      <c s="36">
        <v>0</v>
      </c>
      <c s="36">
        <f>ROUND(G119*H119,6)</f>
      </c>
      <c r="L119" s="38">
        <v>0</v>
      </c>
      <c s="32">
        <f>ROUND(ROUND(L119,2)*ROUND(G119,3),2)</f>
      </c>
      <c s="36" t="s">
        <v>57</v>
      </c>
      <c>
        <f>(M119*21)/100</f>
      </c>
      <c t="s">
        <v>27</v>
      </c>
    </row>
    <row r="120" spans="1:5" ht="12.75">
      <c r="A120" s="35" t="s">
        <v>58</v>
      </c>
      <c r="E120" s="39" t="s">
        <v>1917</v>
      </c>
    </row>
    <row r="121" spans="1:5" ht="12.75">
      <c r="A121" s="35" t="s">
        <v>59</v>
      </c>
      <c r="E121" s="40" t="s">
        <v>1918</v>
      </c>
    </row>
    <row r="122" spans="1:5" ht="102">
      <c r="A122" t="s">
        <v>60</v>
      </c>
      <c r="E122" s="39" t="s">
        <v>1919</v>
      </c>
    </row>
    <row r="123" spans="1:16" ht="12.75">
      <c r="A123" t="s">
        <v>52</v>
      </c>
      <c s="34" t="s">
        <v>200</v>
      </c>
      <c s="34" t="s">
        <v>1920</v>
      </c>
      <c s="35" t="s">
        <v>5</v>
      </c>
      <c s="6" t="s">
        <v>1921</v>
      </c>
      <c s="36" t="s">
        <v>56</v>
      </c>
      <c s="37">
        <v>3.472</v>
      </c>
      <c s="36">
        <v>0</v>
      </c>
      <c s="36">
        <f>ROUND(G123*H123,6)</f>
      </c>
      <c r="L123" s="38">
        <v>0</v>
      </c>
      <c s="32">
        <f>ROUND(ROUND(L123,2)*ROUND(G123,3),2)</f>
      </c>
      <c s="36" t="s">
        <v>57</v>
      </c>
      <c>
        <f>(M123*21)/100</f>
      </c>
      <c t="s">
        <v>27</v>
      </c>
    </row>
    <row r="124" spans="1:5" ht="12.75">
      <c r="A124" s="35" t="s">
        <v>58</v>
      </c>
      <c r="E124" s="39" t="s">
        <v>1922</v>
      </c>
    </row>
    <row r="125" spans="1:5" ht="38.25">
      <c r="A125" s="35" t="s">
        <v>59</v>
      </c>
      <c r="E125" s="40" t="s">
        <v>1923</v>
      </c>
    </row>
    <row r="126" spans="1:5" ht="89.25">
      <c r="A126" t="s">
        <v>60</v>
      </c>
      <c r="E126" s="39" t="s">
        <v>1924</v>
      </c>
    </row>
    <row r="127" spans="1:16" ht="12.75">
      <c r="A127" t="s">
        <v>52</v>
      </c>
      <c s="34" t="s">
        <v>203</v>
      </c>
      <c s="34" t="s">
        <v>1925</v>
      </c>
      <c s="35" t="s">
        <v>5</v>
      </c>
      <c s="6" t="s">
        <v>1926</v>
      </c>
      <c s="36" t="s">
        <v>56</v>
      </c>
      <c s="37">
        <v>5.28</v>
      </c>
      <c s="36">
        <v>0</v>
      </c>
      <c s="36">
        <f>ROUND(G127*H127,6)</f>
      </c>
      <c r="L127" s="38">
        <v>0</v>
      </c>
      <c s="32">
        <f>ROUND(ROUND(L127,2)*ROUND(G127,3),2)</f>
      </c>
      <c s="36" t="s">
        <v>57</v>
      </c>
      <c>
        <f>(M127*21)/100</f>
      </c>
      <c t="s">
        <v>27</v>
      </c>
    </row>
    <row r="128" spans="1:5" ht="12.75">
      <c r="A128" s="35" t="s">
        <v>58</v>
      </c>
      <c r="E128" s="39" t="s">
        <v>1927</v>
      </c>
    </row>
    <row r="129" spans="1:5" ht="38.25">
      <c r="A129" s="35" t="s">
        <v>59</v>
      </c>
      <c r="E129" s="40" t="s">
        <v>1928</v>
      </c>
    </row>
    <row r="130" spans="1:5" ht="89.25">
      <c r="A130" t="s">
        <v>60</v>
      </c>
      <c r="E130" s="39" t="s">
        <v>1924</v>
      </c>
    </row>
    <row r="131" spans="1:16" ht="12.75">
      <c r="A131" t="s">
        <v>52</v>
      </c>
      <c s="34" t="s">
        <v>207</v>
      </c>
      <c s="34" t="s">
        <v>1929</v>
      </c>
      <c s="35" t="s">
        <v>5</v>
      </c>
      <c s="6" t="s">
        <v>1930</v>
      </c>
      <c s="36" t="s">
        <v>73</v>
      </c>
      <c s="37">
        <v>105.6</v>
      </c>
      <c s="36">
        <v>0</v>
      </c>
      <c s="36">
        <f>ROUND(G131*H131,6)</f>
      </c>
      <c r="L131" s="38">
        <v>0</v>
      </c>
      <c s="32">
        <f>ROUND(ROUND(L131,2)*ROUND(G131,3),2)</f>
      </c>
      <c s="36" t="s">
        <v>57</v>
      </c>
      <c>
        <f>(M131*21)/100</f>
      </c>
      <c t="s">
        <v>27</v>
      </c>
    </row>
    <row r="132" spans="1:5" ht="12.75">
      <c r="A132" s="35" t="s">
        <v>58</v>
      </c>
      <c r="E132" s="39" t="s">
        <v>5</v>
      </c>
    </row>
    <row r="133" spans="1:5" ht="38.25">
      <c r="A133" s="35" t="s">
        <v>59</v>
      </c>
      <c r="E133" s="40" t="s">
        <v>1931</v>
      </c>
    </row>
    <row r="134" spans="1:5" ht="89.25">
      <c r="A134" t="s">
        <v>60</v>
      </c>
      <c r="E134" s="39" t="s">
        <v>1924</v>
      </c>
    </row>
    <row r="135" spans="1:13" ht="12.75">
      <c r="A135" t="s">
        <v>49</v>
      </c>
      <c r="C135" s="31" t="s">
        <v>367</v>
      </c>
      <c r="E135" s="33" t="s">
        <v>584</v>
      </c>
      <c r="J135" s="32">
        <f>0</f>
      </c>
      <c s="32">
        <f>0</f>
      </c>
      <c s="32">
        <f>0+L136+L140+L144+L148+L152+L156</f>
      </c>
      <c s="32">
        <f>0+M136+M140+M144+M148+M152+M156</f>
      </c>
    </row>
    <row r="136" spans="1:16" ht="25.5">
      <c r="A136" t="s">
        <v>52</v>
      </c>
      <c s="34" t="s">
        <v>159</v>
      </c>
      <c s="34" t="s">
        <v>1512</v>
      </c>
      <c s="35" t="s">
        <v>371</v>
      </c>
      <c s="6" t="s">
        <v>1513</v>
      </c>
      <c s="36" t="s">
        <v>373</v>
      </c>
      <c s="37">
        <v>523.2</v>
      </c>
      <c s="36">
        <v>0</v>
      </c>
      <c s="36">
        <f>ROUND(G136*H136,6)</f>
      </c>
      <c r="L136" s="38">
        <v>0</v>
      </c>
      <c s="32">
        <f>ROUND(ROUND(L136,2)*ROUND(G136,3),2)</f>
      </c>
      <c s="36" t="s">
        <v>350</v>
      </c>
      <c>
        <f>(M136*21)/100</f>
      </c>
      <c t="s">
        <v>27</v>
      </c>
    </row>
    <row r="137" spans="1:5" ht="12.75">
      <c r="A137" s="35" t="s">
        <v>58</v>
      </c>
      <c r="E137" s="39" t="s">
        <v>374</v>
      </c>
    </row>
    <row r="138" spans="1:5" ht="51">
      <c r="A138" s="35" t="s">
        <v>59</v>
      </c>
      <c r="E138" s="40" t="s">
        <v>1932</v>
      </c>
    </row>
    <row r="139" spans="1:5" ht="153">
      <c r="A139" t="s">
        <v>60</v>
      </c>
      <c r="E139" s="39" t="s">
        <v>1933</v>
      </c>
    </row>
    <row r="140" spans="1:16" ht="25.5">
      <c r="A140" t="s">
        <v>52</v>
      </c>
      <c s="34" t="s">
        <v>210</v>
      </c>
      <c s="34" t="s">
        <v>587</v>
      </c>
      <c s="35" t="s">
        <v>371</v>
      </c>
      <c s="6" t="s">
        <v>588</v>
      </c>
      <c s="36" t="s">
        <v>373</v>
      </c>
      <c s="37">
        <v>13.2</v>
      </c>
      <c s="36">
        <v>0</v>
      </c>
      <c s="36">
        <f>ROUND(G140*H140,6)</f>
      </c>
      <c r="L140" s="38">
        <v>0</v>
      </c>
      <c s="32">
        <f>ROUND(ROUND(L140,2)*ROUND(G140,3),2)</f>
      </c>
      <c s="36" t="s">
        <v>350</v>
      </c>
      <c>
        <f>(M140*21)/100</f>
      </c>
      <c t="s">
        <v>27</v>
      </c>
    </row>
    <row r="141" spans="1:5" ht="12.75">
      <c r="A141" s="35" t="s">
        <v>58</v>
      </c>
      <c r="E141" s="39" t="s">
        <v>374</v>
      </c>
    </row>
    <row r="142" spans="1:5" ht="38.25">
      <c r="A142" s="35" t="s">
        <v>59</v>
      </c>
      <c r="E142" s="40" t="s">
        <v>1934</v>
      </c>
    </row>
    <row r="143" spans="1:5" ht="153">
      <c r="A143" t="s">
        <v>60</v>
      </c>
      <c r="E143" s="39" t="s">
        <v>1933</v>
      </c>
    </row>
    <row r="144" spans="1:16" ht="25.5">
      <c r="A144" t="s">
        <v>52</v>
      </c>
      <c s="34" t="s">
        <v>215</v>
      </c>
      <c s="34" t="s">
        <v>377</v>
      </c>
      <c s="35" t="s">
        <v>371</v>
      </c>
      <c s="6" t="s">
        <v>378</v>
      </c>
      <c s="36" t="s">
        <v>373</v>
      </c>
      <c s="37">
        <v>8.68</v>
      </c>
      <c s="36">
        <v>0</v>
      </c>
      <c s="36">
        <f>ROUND(G144*H144,6)</f>
      </c>
      <c r="L144" s="38">
        <v>0</v>
      </c>
      <c s="32">
        <f>ROUND(ROUND(L144,2)*ROUND(G144,3),2)</f>
      </c>
      <c s="36" t="s">
        <v>350</v>
      </c>
      <c>
        <f>(M144*21)/100</f>
      </c>
      <c t="s">
        <v>27</v>
      </c>
    </row>
    <row r="145" spans="1:5" ht="12.75">
      <c r="A145" s="35" t="s">
        <v>58</v>
      </c>
      <c r="E145" s="39" t="s">
        <v>374</v>
      </c>
    </row>
    <row r="146" spans="1:5" ht="38.25">
      <c r="A146" s="35" t="s">
        <v>59</v>
      </c>
      <c r="E146" s="40" t="s">
        <v>1935</v>
      </c>
    </row>
    <row r="147" spans="1:5" ht="165.75">
      <c r="A147" t="s">
        <v>60</v>
      </c>
      <c r="E147" s="39" t="s">
        <v>375</v>
      </c>
    </row>
    <row r="148" spans="1:16" ht="25.5">
      <c r="A148" t="s">
        <v>52</v>
      </c>
      <c s="34" t="s">
        <v>219</v>
      </c>
      <c s="34" t="s">
        <v>1936</v>
      </c>
      <c s="35" t="s">
        <v>371</v>
      </c>
      <c s="6" t="s">
        <v>1937</v>
      </c>
      <c s="36" t="s">
        <v>373</v>
      </c>
      <c s="37">
        <v>2</v>
      </c>
      <c s="36">
        <v>0</v>
      </c>
      <c s="36">
        <f>ROUND(G148*H148,6)</f>
      </c>
      <c r="L148" s="38">
        <v>0</v>
      </c>
      <c s="32">
        <f>ROUND(ROUND(L148,2)*ROUND(G148,3),2)</f>
      </c>
      <c s="36" t="s">
        <v>350</v>
      </c>
      <c>
        <f>(M148*21)/100</f>
      </c>
      <c t="s">
        <v>27</v>
      </c>
    </row>
    <row r="149" spans="1:5" ht="12.75">
      <c r="A149" s="35" t="s">
        <v>58</v>
      </c>
      <c r="E149" s="39" t="s">
        <v>374</v>
      </c>
    </row>
    <row r="150" spans="1:5" ht="12.75">
      <c r="A150" s="35" t="s">
        <v>59</v>
      </c>
      <c r="E150" s="40" t="s">
        <v>1938</v>
      </c>
    </row>
    <row r="151" spans="1:5" ht="153">
      <c r="A151" t="s">
        <v>60</v>
      </c>
      <c r="E151" s="39" t="s">
        <v>1933</v>
      </c>
    </row>
    <row r="152" spans="1:16" ht="25.5">
      <c r="A152" t="s">
        <v>52</v>
      </c>
      <c s="34" t="s">
        <v>224</v>
      </c>
      <c s="34" t="s">
        <v>1939</v>
      </c>
      <c s="35" t="s">
        <v>371</v>
      </c>
      <c s="6" t="s">
        <v>1940</v>
      </c>
      <c s="36" t="s">
        <v>373</v>
      </c>
      <c s="37">
        <v>2.64</v>
      </c>
      <c s="36">
        <v>0</v>
      </c>
      <c s="36">
        <f>ROUND(G152*H152,6)</f>
      </c>
      <c r="L152" s="38">
        <v>0</v>
      </c>
      <c s="32">
        <f>ROUND(ROUND(L152,2)*ROUND(G152,3),2)</f>
      </c>
      <c s="36" t="s">
        <v>350</v>
      </c>
      <c>
        <f>(M152*21)/100</f>
      </c>
      <c t="s">
        <v>27</v>
      </c>
    </row>
    <row r="153" spans="1:5" ht="51">
      <c r="A153" s="35" t="s">
        <v>58</v>
      </c>
      <c r="E153" s="39" t="s">
        <v>1941</v>
      </c>
    </row>
    <row r="154" spans="1:5" ht="38.25">
      <c r="A154" s="35" t="s">
        <v>59</v>
      </c>
      <c r="E154" s="40" t="s">
        <v>1942</v>
      </c>
    </row>
    <row r="155" spans="1:5" ht="153">
      <c r="A155" t="s">
        <v>60</v>
      </c>
      <c r="E155" s="39" t="s">
        <v>1933</v>
      </c>
    </row>
    <row r="156" spans="1:16" ht="25.5">
      <c r="A156" t="s">
        <v>52</v>
      </c>
      <c s="34" t="s">
        <v>228</v>
      </c>
      <c s="34" t="s">
        <v>1534</v>
      </c>
      <c s="35" t="s">
        <v>371</v>
      </c>
      <c s="6" t="s">
        <v>1535</v>
      </c>
      <c s="36" t="s">
        <v>373</v>
      </c>
      <c s="37">
        <v>0.48</v>
      </c>
      <c s="36">
        <v>0</v>
      </c>
      <c s="36">
        <f>ROUND(G156*H156,6)</f>
      </c>
      <c r="L156" s="38">
        <v>0</v>
      </c>
      <c s="32">
        <f>ROUND(ROUND(L156,2)*ROUND(G156,3),2)</f>
      </c>
      <c s="36" t="s">
        <v>350</v>
      </c>
      <c>
        <f>(M156*21)/100</f>
      </c>
      <c t="s">
        <v>27</v>
      </c>
    </row>
    <row r="157" spans="1:5" ht="25.5">
      <c r="A157" s="35" t="s">
        <v>58</v>
      </c>
      <c r="E157" s="39" t="s">
        <v>1943</v>
      </c>
    </row>
    <row r="158" spans="1:5" ht="12.75">
      <c r="A158" s="35" t="s">
        <v>59</v>
      </c>
      <c r="E158" s="40" t="s">
        <v>1918</v>
      </c>
    </row>
    <row r="159" spans="1:5" ht="153">
      <c r="A159" t="s">
        <v>60</v>
      </c>
      <c r="E159" s="39" t="s">
        <v>1933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1946</v>
      </c>
      <c r="E8" s="30" t="s">
        <v>1945</v>
      </c>
      <c r="J8" s="29">
        <f>0+J9</f>
      </c>
      <c s="29">
        <f>0+K9</f>
      </c>
      <c s="29">
        <f>0+L9</f>
      </c>
      <c s="29">
        <f>0+M9</f>
      </c>
    </row>
    <row r="9" spans="1:13" ht="12.75">
      <c r="A9" t="s">
        <v>46</v>
      </c>
      <c r="C9" s="31" t="s">
        <v>1947</v>
      </c>
      <c r="E9" s="33" t="s">
        <v>1948</v>
      </c>
      <c r="J9" s="32">
        <f>0+J10+J31+J96+J109+J126+J131+J156</f>
      </c>
      <c s="32">
        <f>0+K10+K31+K96+K109+K126+K131+K156</f>
      </c>
      <c s="32">
        <f>0+L10+L31+L96+L109+L126+L131+L156</f>
      </c>
      <c s="32">
        <f>0+M10+M31+M96+M109+M126+M131+M156</f>
      </c>
    </row>
    <row r="10" spans="1:13" ht="12.75">
      <c r="A10" t="s">
        <v>49</v>
      </c>
      <c r="C10" s="31" t="s">
        <v>108</v>
      </c>
      <c r="E10" s="33" t="s">
        <v>1268</v>
      </c>
      <c r="J10" s="32">
        <f>0</f>
      </c>
      <c s="32">
        <f>0</f>
      </c>
      <c s="32">
        <f>0+L11+L15+L19+L23+L27</f>
      </c>
      <c s="32">
        <f>0+M11+M15+M19+M23+M27</f>
      </c>
    </row>
    <row r="11" spans="1:16" ht="12.75">
      <c r="A11" t="s">
        <v>52</v>
      </c>
      <c s="34" t="s">
        <v>147</v>
      </c>
      <c s="34" t="s">
        <v>528</v>
      </c>
      <c s="35" t="s">
        <v>5</v>
      </c>
      <c s="6" t="s">
        <v>529</v>
      </c>
      <c s="36" t="s">
        <v>80</v>
      </c>
      <c s="37">
        <v>531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51">
      <c r="A14" t="s">
        <v>60</v>
      </c>
      <c r="E14" s="39" t="s">
        <v>1949</v>
      </c>
    </row>
    <row r="15" spans="1:16" ht="12.75">
      <c r="A15" t="s">
        <v>52</v>
      </c>
      <c s="34" t="s">
        <v>151</v>
      </c>
      <c s="34" t="s">
        <v>1950</v>
      </c>
      <c s="35" t="s">
        <v>5</v>
      </c>
      <c s="6" t="s">
        <v>1951</v>
      </c>
      <c s="36" t="s">
        <v>80</v>
      </c>
      <c s="37">
        <v>22</v>
      </c>
      <c s="36">
        <v>0</v>
      </c>
      <c s="36">
        <f>ROUND(G15*H15,6)</f>
      </c>
      <c r="L15" s="38">
        <v>0</v>
      </c>
      <c s="32">
        <f>ROUND(ROUND(L15,2)*ROUND(G15,3),2)</f>
      </c>
      <c s="36" t="s">
        <v>350</v>
      </c>
      <c>
        <f>(M15*21)/100</f>
      </c>
      <c t="s">
        <v>27</v>
      </c>
    </row>
    <row r="16" spans="1:5" ht="12.75">
      <c r="A16" s="35" t="s">
        <v>58</v>
      </c>
      <c r="E16" s="39" t="s">
        <v>5</v>
      </c>
    </row>
    <row r="17" spans="1:5" ht="12.75">
      <c r="A17" s="35" t="s">
        <v>59</v>
      </c>
      <c r="E17" s="40" t="s">
        <v>5</v>
      </c>
    </row>
    <row r="18" spans="1:5" ht="51">
      <c r="A18" t="s">
        <v>60</v>
      </c>
      <c r="E18" s="39" t="s">
        <v>1949</v>
      </c>
    </row>
    <row r="19" spans="1:16" ht="12.75">
      <c r="A19" t="s">
        <v>52</v>
      </c>
      <c s="34" t="s">
        <v>155</v>
      </c>
      <c s="34" t="s">
        <v>135</v>
      </c>
      <c s="35" t="s">
        <v>5</v>
      </c>
      <c s="6" t="s">
        <v>136</v>
      </c>
      <c s="36" t="s">
        <v>80</v>
      </c>
      <c s="37">
        <v>531</v>
      </c>
      <c s="36">
        <v>0</v>
      </c>
      <c s="36">
        <f>ROUND(G19*H19,6)</f>
      </c>
      <c r="L19" s="38">
        <v>0</v>
      </c>
      <c s="32">
        <f>ROUND(ROUND(L19,2)*ROUND(G19,3),2)</f>
      </c>
      <c s="36" t="s">
        <v>350</v>
      </c>
      <c>
        <f>(M19*21)/100</f>
      </c>
      <c t="s">
        <v>27</v>
      </c>
    </row>
    <row r="20" spans="1:5" ht="12.75">
      <c r="A20" s="35" t="s">
        <v>58</v>
      </c>
      <c r="E20" s="39" t="s">
        <v>5</v>
      </c>
    </row>
    <row r="21" spans="1:5" ht="12.75">
      <c r="A21" s="35" t="s">
        <v>59</v>
      </c>
      <c r="E21" s="40" t="s">
        <v>5</v>
      </c>
    </row>
    <row r="22" spans="1:5" ht="76.5">
      <c r="A22" t="s">
        <v>60</v>
      </c>
      <c r="E22" s="39" t="s">
        <v>1952</v>
      </c>
    </row>
    <row r="23" spans="1:16" ht="25.5">
      <c r="A23" t="s">
        <v>52</v>
      </c>
      <c s="34" t="s">
        <v>77</v>
      </c>
      <c s="34" t="s">
        <v>152</v>
      </c>
      <c s="35" t="s">
        <v>5</v>
      </c>
      <c s="6" t="s">
        <v>153</v>
      </c>
      <c s="36" t="s">
        <v>85</v>
      </c>
      <c s="37">
        <v>20</v>
      </c>
      <c s="36">
        <v>0</v>
      </c>
      <c s="36">
        <f>ROUND(G23*H23,6)</f>
      </c>
      <c r="L23" s="38">
        <v>0</v>
      </c>
      <c s="32">
        <f>ROUND(ROUND(L23,2)*ROUND(G23,3),2)</f>
      </c>
      <c s="36" t="s">
        <v>350</v>
      </c>
      <c>
        <f>(M23*21)/100</f>
      </c>
      <c t="s">
        <v>27</v>
      </c>
    </row>
    <row r="24" spans="1:5" ht="12.75">
      <c r="A24" s="35" t="s">
        <v>58</v>
      </c>
      <c r="E24" s="39" t="s">
        <v>5</v>
      </c>
    </row>
    <row r="25" spans="1:5" ht="12.75">
      <c r="A25" s="35" t="s">
        <v>59</v>
      </c>
      <c r="E25" s="40" t="s">
        <v>5</v>
      </c>
    </row>
    <row r="26" spans="1:5" ht="51">
      <c r="A26" t="s">
        <v>60</v>
      </c>
      <c r="E26" s="39" t="s">
        <v>154</v>
      </c>
    </row>
    <row r="27" spans="1:16" ht="12.75">
      <c r="A27" t="s">
        <v>52</v>
      </c>
      <c s="34" t="s">
        <v>82</v>
      </c>
      <c s="34" t="s">
        <v>1953</v>
      </c>
      <c s="35" t="s">
        <v>5</v>
      </c>
      <c s="6" t="s">
        <v>1954</v>
      </c>
      <c s="36" t="s">
        <v>80</v>
      </c>
      <c s="37">
        <v>531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38.25">
      <c r="A30" t="s">
        <v>60</v>
      </c>
      <c r="E30" s="39" t="s">
        <v>1285</v>
      </c>
    </row>
    <row r="31" spans="1:13" ht="12.75">
      <c r="A31" t="s">
        <v>49</v>
      </c>
      <c r="C31" s="31" t="s">
        <v>1955</v>
      </c>
      <c r="E31" s="33" t="s">
        <v>406</v>
      </c>
      <c r="J31" s="32">
        <f>0</f>
      </c>
      <c s="32">
        <f>0</f>
      </c>
      <c s="32">
        <f>0+L32+L36+L40+L44+L48+L52+L56+L60+L64+L68+L72+L76+L80+L84+L88+L92</f>
      </c>
      <c s="32">
        <f>0+M32+M36+M40+M44+M48+M52+M56+M60+M64+M68+M72+M76+M80+M84+M88+M92</f>
      </c>
    </row>
    <row r="32" spans="1:16" ht="12.75">
      <c r="A32" t="s">
        <v>52</v>
      </c>
      <c s="34" t="s">
        <v>53</v>
      </c>
      <c s="34" t="s">
        <v>1956</v>
      </c>
      <c s="35" t="s">
        <v>5</v>
      </c>
      <c s="6" t="s">
        <v>1957</v>
      </c>
      <c s="36" t="s">
        <v>73</v>
      </c>
      <c s="37">
        <v>535</v>
      </c>
      <c s="36">
        <v>0</v>
      </c>
      <c s="36">
        <f>ROUND(G32*H32,6)</f>
      </c>
      <c r="L32" s="38">
        <v>0</v>
      </c>
      <c s="32">
        <f>ROUND(ROUND(L32,2)*ROUND(G32,3),2)</f>
      </c>
      <c s="36" t="s">
        <v>350</v>
      </c>
      <c>
        <f>(M32*21)/100</f>
      </c>
      <c t="s">
        <v>27</v>
      </c>
    </row>
    <row r="33" spans="1:5" ht="12.75">
      <c r="A33" s="35" t="s">
        <v>58</v>
      </c>
      <c r="E33" s="39" t="s">
        <v>5</v>
      </c>
    </row>
    <row r="34" spans="1:5" ht="12.75">
      <c r="A34" s="35" t="s">
        <v>59</v>
      </c>
      <c r="E34" s="40" t="s">
        <v>5</v>
      </c>
    </row>
    <row r="35" spans="1:5" ht="12.75">
      <c r="A35" t="s">
        <v>60</v>
      </c>
      <c r="E35" s="39" t="s">
        <v>1958</v>
      </c>
    </row>
    <row r="36" spans="1:16" ht="12.75">
      <c r="A36" t="s">
        <v>52</v>
      </c>
      <c s="34" t="s">
        <v>27</v>
      </c>
      <c s="34" t="s">
        <v>1838</v>
      </c>
      <c s="35" t="s">
        <v>5</v>
      </c>
      <c s="6" t="s">
        <v>1839</v>
      </c>
      <c s="36" t="s">
        <v>73</v>
      </c>
      <c s="37">
        <v>50</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25.5">
      <c r="A39" t="s">
        <v>60</v>
      </c>
      <c r="E39" s="39" t="s">
        <v>1959</v>
      </c>
    </row>
    <row r="40" spans="1:16" ht="12.75">
      <c r="A40" t="s">
        <v>52</v>
      </c>
      <c s="34" t="s">
        <v>26</v>
      </c>
      <c s="34" t="s">
        <v>1960</v>
      </c>
      <c s="35" t="s">
        <v>5</v>
      </c>
      <c s="6" t="s">
        <v>1961</v>
      </c>
      <c s="36" t="s">
        <v>56</v>
      </c>
      <c s="37">
        <v>9.8</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63.75">
      <c r="A43" t="s">
        <v>60</v>
      </c>
      <c r="E43" s="39" t="s">
        <v>1962</v>
      </c>
    </row>
    <row r="44" spans="1:16" ht="25.5">
      <c r="A44" t="s">
        <v>52</v>
      </c>
      <c s="34" t="s">
        <v>70</v>
      </c>
      <c s="34" t="s">
        <v>1963</v>
      </c>
      <c s="35" t="s">
        <v>5</v>
      </c>
      <c s="6" t="s">
        <v>1964</v>
      </c>
      <c s="36" t="s">
        <v>1481</v>
      </c>
      <c s="37">
        <v>420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25.5">
      <c r="A47" t="s">
        <v>60</v>
      </c>
      <c r="E47" s="39" t="s">
        <v>1965</v>
      </c>
    </row>
    <row r="48" spans="1:16" ht="12.75">
      <c r="A48" t="s">
        <v>52</v>
      </c>
      <c s="34" t="s">
        <v>110</v>
      </c>
      <c s="34" t="s">
        <v>1966</v>
      </c>
      <c s="35" t="s">
        <v>5</v>
      </c>
      <c s="6" t="s">
        <v>1967</v>
      </c>
      <c s="36" t="s">
        <v>56</v>
      </c>
      <c s="37">
        <v>2.2</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63.75">
      <c r="A51" t="s">
        <v>60</v>
      </c>
      <c r="E51" s="39" t="s">
        <v>1962</v>
      </c>
    </row>
    <row r="52" spans="1:16" ht="25.5">
      <c r="A52" t="s">
        <v>52</v>
      </c>
      <c s="34" t="s">
        <v>115</v>
      </c>
      <c s="34" t="s">
        <v>1968</v>
      </c>
      <c s="35" t="s">
        <v>5</v>
      </c>
      <c s="6" t="s">
        <v>1969</v>
      </c>
      <c s="36" t="s">
        <v>1481</v>
      </c>
      <c s="37">
        <v>15</v>
      </c>
      <c s="36">
        <v>0</v>
      </c>
      <c s="36">
        <f>ROUND(G52*H52,6)</f>
      </c>
      <c r="L52" s="38">
        <v>0</v>
      </c>
      <c s="32">
        <f>ROUND(ROUND(L52,2)*ROUND(G52,3),2)</f>
      </c>
      <c s="36" t="s">
        <v>350</v>
      </c>
      <c>
        <f>(M52*21)/100</f>
      </c>
      <c t="s">
        <v>27</v>
      </c>
    </row>
    <row r="53" spans="1:5" ht="12.75">
      <c r="A53" s="35" t="s">
        <v>58</v>
      </c>
      <c r="E53" s="39" t="s">
        <v>5</v>
      </c>
    </row>
    <row r="54" spans="1:5" ht="12.75">
      <c r="A54" s="35" t="s">
        <v>59</v>
      </c>
      <c r="E54" s="40" t="s">
        <v>5</v>
      </c>
    </row>
    <row r="55" spans="1:5" ht="25.5">
      <c r="A55" t="s">
        <v>60</v>
      </c>
      <c r="E55" s="39" t="s">
        <v>1965</v>
      </c>
    </row>
    <row r="56" spans="1:16" ht="12.75">
      <c r="A56" t="s">
        <v>52</v>
      </c>
      <c s="34" t="s">
        <v>75</v>
      </c>
      <c s="34" t="s">
        <v>407</v>
      </c>
      <c s="35" t="s">
        <v>5</v>
      </c>
      <c s="6" t="s">
        <v>408</v>
      </c>
      <c s="36" t="s">
        <v>56</v>
      </c>
      <c s="37">
        <v>108</v>
      </c>
      <c s="36">
        <v>0</v>
      </c>
      <c s="36">
        <f>ROUND(G56*H56,6)</f>
      </c>
      <c r="L56" s="38">
        <v>0</v>
      </c>
      <c s="32">
        <f>ROUND(ROUND(L56,2)*ROUND(G56,3),2)</f>
      </c>
      <c s="36" t="s">
        <v>350</v>
      </c>
      <c>
        <f>(M56*21)/100</f>
      </c>
      <c t="s">
        <v>27</v>
      </c>
    </row>
    <row r="57" spans="1:5" ht="12.75">
      <c r="A57" s="35" t="s">
        <v>58</v>
      </c>
      <c r="E57" s="39" t="s">
        <v>5</v>
      </c>
    </row>
    <row r="58" spans="1:5" ht="12.75">
      <c r="A58" s="35" t="s">
        <v>59</v>
      </c>
      <c r="E58" s="40" t="s">
        <v>5</v>
      </c>
    </row>
    <row r="59" spans="1:5" ht="216.75">
      <c r="A59" t="s">
        <v>60</v>
      </c>
      <c r="E59" s="39" t="s">
        <v>1970</v>
      </c>
    </row>
    <row r="60" spans="1:16" ht="12.75">
      <c r="A60" t="s">
        <v>52</v>
      </c>
      <c s="34" t="s">
        <v>122</v>
      </c>
      <c s="34" t="s">
        <v>1971</v>
      </c>
      <c s="35" t="s">
        <v>5</v>
      </c>
      <c s="6" t="s">
        <v>1972</v>
      </c>
      <c s="36" t="s">
        <v>1474</v>
      </c>
      <c s="37">
        <v>900</v>
      </c>
      <c s="36">
        <v>0</v>
      </c>
      <c s="36">
        <f>ROUND(G60*H60,6)</f>
      </c>
      <c r="L60" s="38">
        <v>0</v>
      </c>
      <c s="32">
        <f>ROUND(ROUND(L60,2)*ROUND(G60,3),2)</f>
      </c>
      <c s="36" t="s">
        <v>350</v>
      </c>
      <c>
        <f>(M60*21)/100</f>
      </c>
      <c t="s">
        <v>27</v>
      </c>
    </row>
    <row r="61" spans="1:5" ht="12.75">
      <c r="A61" s="35" t="s">
        <v>58</v>
      </c>
      <c r="E61" s="39" t="s">
        <v>5</v>
      </c>
    </row>
    <row r="62" spans="1:5" ht="12.75">
      <c r="A62" s="35" t="s">
        <v>59</v>
      </c>
      <c r="E62" s="40" t="s">
        <v>5</v>
      </c>
    </row>
    <row r="63" spans="1:5" ht="25.5">
      <c r="A63" t="s">
        <v>60</v>
      </c>
      <c r="E63" s="39" t="s">
        <v>1632</v>
      </c>
    </row>
    <row r="64" spans="1:16" ht="12.75">
      <c r="A64" t="s">
        <v>52</v>
      </c>
      <c s="34" t="s">
        <v>126</v>
      </c>
      <c s="34" t="s">
        <v>67</v>
      </c>
      <c s="35" t="s">
        <v>5</v>
      </c>
      <c s="6" t="s">
        <v>415</v>
      </c>
      <c s="36" t="s">
        <v>56</v>
      </c>
      <c s="37">
        <v>78</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53">
      <c r="A67" t="s">
        <v>60</v>
      </c>
      <c r="E67" s="39" t="s">
        <v>1973</v>
      </c>
    </row>
    <row r="68" spans="1:16" ht="12.75">
      <c r="A68" t="s">
        <v>52</v>
      </c>
      <c s="34" t="s">
        <v>130</v>
      </c>
      <c s="34" t="s">
        <v>1974</v>
      </c>
      <c s="35" t="s">
        <v>5</v>
      </c>
      <c s="6" t="s">
        <v>1975</v>
      </c>
      <c s="36" t="s">
        <v>73</v>
      </c>
      <c s="37">
        <v>535</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38.25">
      <c r="A71" t="s">
        <v>60</v>
      </c>
      <c r="E71" s="39" t="s">
        <v>1976</v>
      </c>
    </row>
    <row r="72" spans="1:16" ht="12.75">
      <c r="A72" t="s">
        <v>52</v>
      </c>
      <c s="34" t="s">
        <v>134</v>
      </c>
      <c s="34" t="s">
        <v>1977</v>
      </c>
      <c s="35" t="s">
        <v>5</v>
      </c>
      <c s="6" t="s">
        <v>1978</v>
      </c>
      <c s="36" t="s">
        <v>56</v>
      </c>
      <c s="37">
        <v>27</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38.25">
      <c r="A75" t="s">
        <v>60</v>
      </c>
      <c r="E75" s="39" t="s">
        <v>1979</v>
      </c>
    </row>
    <row r="76" spans="1:16" ht="12.75">
      <c r="A76" t="s">
        <v>52</v>
      </c>
      <c s="34" t="s">
        <v>138</v>
      </c>
      <c s="34" t="s">
        <v>1980</v>
      </c>
      <c s="35" t="s">
        <v>5</v>
      </c>
      <c s="6" t="s">
        <v>1981</v>
      </c>
      <c s="36" t="s">
        <v>73</v>
      </c>
      <c s="37">
        <v>98</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89.25">
      <c r="A79" t="s">
        <v>60</v>
      </c>
      <c r="E79" s="39" t="s">
        <v>1982</v>
      </c>
    </row>
    <row r="80" spans="1:16" ht="12.75">
      <c r="A80" t="s">
        <v>52</v>
      </c>
      <c s="34" t="s">
        <v>143</v>
      </c>
      <c s="34" t="s">
        <v>1983</v>
      </c>
      <c s="35" t="s">
        <v>5</v>
      </c>
      <c s="6" t="s">
        <v>1984</v>
      </c>
      <c s="36" t="s">
        <v>73</v>
      </c>
      <c s="37">
        <v>11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14.75">
      <c r="A83" t="s">
        <v>60</v>
      </c>
      <c r="E83" s="39" t="s">
        <v>1985</v>
      </c>
    </row>
    <row r="84" spans="1:16" ht="12.75">
      <c r="A84" t="s">
        <v>52</v>
      </c>
      <c s="34" t="s">
        <v>219</v>
      </c>
      <c s="34" t="s">
        <v>1986</v>
      </c>
      <c s="35" t="s">
        <v>5</v>
      </c>
      <c s="6" t="s">
        <v>1987</v>
      </c>
      <c s="36" t="s">
        <v>56</v>
      </c>
      <c s="37">
        <v>3.5</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267.75">
      <c r="A87" t="s">
        <v>60</v>
      </c>
      <c r="E87" s="39" t="s">
        <v>1988</v>
      </c>
    </row>
    <row r="88" spans="1:16" ht="12.75">
      <c r="A88" t="s">
        <v>52</v>
      </c>
      <c s="34" t="s">
        <v>224</v>
      </c>
      <c s="34" t="s">
        <v>1989</v>
      </c>
      <c s="35" t="s">
        <v>5</v>
      </c>
      <c s="6" t="s">
        <v>1990</v>
      </c>
      <c s="36" t="s">
        <v>56</v>
      </c>
      <c s="37">
        <v>7</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89.25">
      <c r="A91" t="s">
        <v>60</v>
      </c>
      <c r="E91" s="39" t="s">
        <v>1991</v>
      </c>
    </row>
    <row r="92" spans="1:16" ht="12.75">
      <c r="A92" t="s">
        <v>52</v>
      </c>
      <c s="34" t="s">
        <v>228</v>
      </c>
      <c s="34" t="s">
        <v>1992</v>
      </c>
      <c s="35" t="s">
        <v>5</v>
      </c>
      <c s="6" t="s">
        <v>1993</v>
      </c>
      <c s="36" t="s">
        <v>1481</v>
      </c>
      <c s="37">
        <v>210</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25.5">
      <c r="A95" t="s">
        <v>60</v>
      </c>
      <c r="E95" s="39" t="s">
        <v>1965</v>
      </c>
    </row>
    <row r="96" spans="1:13" ht="12.75">
      <c r="A96" t="s">
        <v>49</v>
      </c>
      <c r="C96" s="31" t="s">
        <v>1278</v>
      </c>
      <c r="E96" s="33" t="s">
        <v>1279</v>
      </c>
      <c r="J96" s="32">
        <f>0</f>
      </c>
      <c s="32">
        <f>0</f>
      </c>
      <c s="32">
        <f>0+L97+L101+L105</f>
      </c>
      <c s="32">
        <f>0+M97+M101+M105</f>
      </c>
    </row>
    <row r="97" spans="1:16" ht="12.75">
      <c r="A97" t="s">
        <v>52</v>
      </c>
      <c s="34" t="s">
        <v>87</v>
      </c>
      <c s="34" t="s">
        <v>78</v>
      </c>
      <c s="35" t="s">
        <v>5</v>
      </c>
      <c s="6" t="s">
        <v>79</v>
      </c>
      <c s="36" t="s">
        <v>80</v>
      </c>
      <c s="37">
        <v>395</v>
      </c>
      <c s="36">
        <v>0</v>
      </c>
      <c s="36">
        <f>ROUND(G97*H97,6)</f>
      </c>
      <c r="L97" s="38">
        <v>0</v>
      </c>
      <c s="32">
        <f>ROUND(ROUND(L97,2)*ROUND(G97,3),2)</f>
      </c>
      <c s="36" t="s">
        <v>350</v>
      </c>
      <c>
        <f>(M97*21)/100</f>
      </c>
      <c t="s">
        <v>27</v>
      </c>
    </row>
    <row r="98" spans="1:5" ht="12.75">
      <c r="A98" s="35" t="s">
        <v>58</v>
      </c>
      <c r="E98" s="39" t="s">
        <v>5</v>
      </c>
    </row>
    <row r="99" spans="1:5" ht="12.75">
      <c r="A99" s="35" t="s">
        <v>59</v>
      </c>
      <c r="E99" s="40" t="s">
        <v>5</v>
      </c>
    </row>
    <row r="100" spans="1:5" ht="51">
      <c r="A100" t="s">
        <v>60</v>
      </c>
      <c r="E100" s="39" t="s">
        <v>1994</v>
      </c>
    </row>
    <row r="101" spans="1:16" ht="12.75">
      <c r="A101" t="s">
        <v>52</v>
      </c>
      <c s="34" t="s">
        <v>91</v>
      </c>
      <c s="34" t="s">
        <v>1289</v>
      </c>
      <c s="35" t="s">
        <v>5</v>
      </c>
      <c s="6" t="s">
        <v>1290</v>
      </c>
      <c s="36" t="s">
        <v>85</v>
      </c>
      <c s="37">
        <v>30</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1291</v>
      </c>
    </row>
    <row r="105" spans="1:16" ht="12.75">
      <c r="A105" t="s">
        <v>52</v>
      </c>
      <c s="34" t="s">
        <v>96</v>
      </c>
      <c s="34" t="s">
        <v>88</v>
      </c>
      <c s="35" t="s">
        <v>5</v>
      </c>
      <c s="6" t="s">
        <v>89</v>
      </c>
      <c s="36" t="s">
        <v>85</v>
      </c>
      <c s="37">
        <v>10</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51">
      <c r="A108" t="s">
        <v>60</v>
      </c>
      <c r="E108" s="39" t="s">
        <v>1292</v>
      </c>
    </row>
    <row r="109" spans="1:13" ht="12.75">
      <c r="A109" t="s">
        <v>49</v>
      </c>
      <c r="C109" s="31" t="s">
        <v>1293</v>
      </c>
      <c r="E109" s="33" t="s">
        <v>1294</v>
      </c>
      <c r="J109" s="32">
        <f>0</f>
      </c>
      <c s="32">
        <f>0</f>
      </c>
      <c s="32">
        <f>0+L110+L114+L118+L122</f>
      </c>
      <c s="32">
        <f>0+M110+M114+M118+M122</f>
      </c>
    </row>
    <row r="110" spans="1:16" ht="25.5">
      <c r="A110" t="s">
        <v>52</v>
      </c>
      <c s="34" t="s">
        <v>181</v>
      </c>
      <c s="34" t="s">
        <v>1995</v>
      </c>
      <c s="35" t="s">
        <v>5</v>
      </c>
      <c s="6" t="s">
        <v>1996</v>
      </c>
      <c s="36" t="s">
        <v>80</v>
      </c>
      <c s="37">
        <v>565</v>
      </c>
      <c s="36">
        <v>0</v>
      </c>
      <c s="36">
        <f>ROUND(G110*H110,6)</f>
      </c>
      <c r="L110" s="38">
        <v>0</v>
      </c>
      <c s="32">
        <f>ROUND(ROUND(L110,2)*ROUND(G110,3),2)</f>
      </c>
      <c s="36" t="s">
        <v>350</v>
      </c>
      <c>
        <f>(M110*21)/100</f>
      </c>
      <c t="s">
        <v>27</v>
      </c>
    </row>
    <row r="111" spans="1:5" ht="12.75">
      <c r="A111" s="35" t="s">
        <v>58</v>
      </c>
      <c r="E111" s="39" t="s">
        <v>5</v>
      </c>
    </row>
    <row r="112" spans="1:5" ht="12.75">
      <c r="A112" s="35" t="s">
        <v>59</v>
      </c>
      <c r="E112" s="40" t="s">
        <v>5</v>
      </c>
    </row>
    <row r="113" spans="1:5" ht="38.25">
      <c r="A113" t="s">
        <v>60</v>
      </c>
      <c r="E113" s="39" t="s">
        <v>1295</v>
      </c>
    </row>
    <row r="114" spans="1:16" ht="25.5">
      <c r="A114" t="s">
        <v>52</v>
      </c>
      <c s="34" t="s">
        <v>186</v>
      </c>
      <c s="34" t="s">
        <v>1310</v>
      </c>
      <c s="35" t="s">
        <v>5</v>
      </c>
      <c s="6" t="s">
        <v>1311</v>
      </c>
      <c s="36" t="s">
        <v>85</v>
      </c>
      <c s="37">
        <v>20</v>
      </c>
      <c s="36">
        <v>0</v>
      </c>
      <c s="36">
        <f>ROUND(G114*H114,6)</f>
      </c>
      <c r="L114" s="38">
        <v>0</v>
      </c>
      <c s="32">
        <f>ROUND(ROUND(L114,2)*ROUND(G114,3),2)</f>
      </c>
      <c s="36" t="s">
        <v>350</v>
      </c>
      <c>
        <f>(M114*21)/100</f>
      </c>
      <c t="s">
        <v>27</v>
      </c>
    </row>
    <row r="115" spans="1:5" ht="12.75">
      <c r="A115" s="35" t="s">
        <v>58</v>
      </c>
      <c r="E115" s="39" t="s">
        <v>5</v>
      </c>
    </row>
    <row r="116" spans="1:5" ht="12.75">
      <c r="A116" s="35" t="s">
        <v>59</v>
      </c>
      <c r="E116" s="40" t="s">
        <v>5</v>
      </c>
    </row>
    <row r="117" spans="1:5" ht="38.25">
      <c r="A117" t="s">
        <v>60</v>
      </c>
      <c r="E117" s="39" t="s">
        <v>1309</v>
      </c>
    </row>
    <row r="118" spans="1:16" ht="25.5">
      <c r="A118" t="s">
        <v>52</v>
      </c>
      <c s="34" t="s">
        <v>189</v>
      </c>
      <c s="34" t="s">
        <v>1997</v>
      </c>
      <c s="35" t="s">
        <v>5</v>
      </c>
      <c s="6" t="s">
        <v>1998</v>
      </c>
      <c s="36" t="s">
        <v>85</v>
      </c>
      <c s="37">
        <v>2</v>
      </c>
      <c s="36">
        <v>0</v>
      </c>
      <c s="36">
        <f>ROUND(G118*H118,6)</f>
      </c>
      <c r="L118" s="38">
        <v>0</v>
      </c>
      <c s="32">
        <f>ROUND(ROUND(L118,2)*ROUND(G118,3),2)</f>
      </c>
      <c s="36" t="s">
        <v>350</v>
      </c>
      <c>
        <f>(M118*21)/100</f>
      </c>
      <c t="s">
        <v>27</v>
      </c>
    </row>
    <row r="119" spans="1:5" ht="12.75">
      <c r="A119" s="35" t="s">
        <v>58</v>
      </c>
      <c r="E119" s="39" t="s">
        <v>5</v>
      </c>
    </row>
    <row r="120" spans="1:5" ht="12.75">
      <c r="A120" s="35" t="s">
        <v>59</v>
      </c>
      <c r="E120" s="40" t="s">
        <v>5</v>
      </c>
    </row>
    <row r="121" spans="1:5" ht="38.25">
      <c r="A121" t="s">
        <v>60</v>
      </c>
      <c r="E121" s="39" t="s">
        <v>1309</v>
      </c>
    </row>
    <row r="122" spans="1:16" ht="12.75">
      <c r="A122" t="s">
        <v>52</v>
      </c>
      <c s="34" t="s">
        <v>193</v>
      </c>
      <c s="34" t="s">
        <v>1999</v>
      </c>
      <c s="35" t="s">
        <v>5</v>
      </c>
      <c s="6" t="s">
        <v>2000</v>
      </c>
      <c s="36" t="s">
        <v>80</v>
      </c>
      <c s="37">
        <v>565</v>
      </c>
      <c s="36">
        <v>0</v>
      </c>
      <c s="36">
        <f>ROUND(G122*H122,6)</f>
      </c>
      <c r="L122" s="38">
        <v>0</v>
      </c>
      <c s="32">
        <f>ROUND(ROUND(L122,2)*ROUND(G122,3),2)</f>
      </c>
      <c s="36" t="s">
        <v>350</v>
      </c>
      <c>
        <f>(M122*21)/100</f>
      </c>
      <c t="s">
        <v>27</v>
      </c>
    </row>
    <row r="123" spans="1:5" ht="12.75">
      <c r="A123" s="35" t="s">
        <v>58</v>
      </c>
      <c r="E123" s="39" t="s">
        <v>5</v>
      </c>
    </row>
    <row r="124" spans="1:5" ht="12.75">
      <c r="A124" s="35" t="s">
        <v>59</v>
      </c>
      <c r="E124" s="40" t="s">
        <v>5</v>
      </c>
    </row>
    <row r="125" spans="1:5" ht="63.75">
      <c r="A125" t="s">
        <v>60</v>
      </c>
      <c r="E125" s="39" t="s">
        <v>2001</v>
      </c>
    </row>
    <row r="126" spans="1:13" ht="12.75">
      <c r="A126" t="s">
        <v>49</v>
      </c>
      <c r="C126" s="31" t="s">
        <v>1321</v>
      </c>
      <c r="E126" s="33" t="s">
        <v>1322</v>
      </c>
      <c r="J126" s="32">
        <f>0</f>
      </c>
      <c s="32">
        <f>0</f>
      </c>
      <c s="32">
        <f>0+L127</f>
      </c>
      <c s="32">
        <f>0+M127</f>
      </c>
    </row>
    <row r="127" spans="1:16" ht="12.75">
      <c r="A127" t="s">
        <v>52</v>
      </c>
      <c s="34" t="s">
        <v>196</v>
      </c>
      <c s="34" t="s">
        <v>2002</v>
      </c>
      <c s="35" t="s">
        <v>5</v>
      </c>
      <c s="6" t="s">
        <v>2003</v>
      </c>
      <c s="36" t="s">
        <v>85</v>
      </c>
      <c s="37">
        <v>7</v>
      </c>
      <c s="36">
        <v>0</v>
      </c>
      <c s="36">
        <f>ROUND(G127*H127,6)</f>
      </c>
      <c r="L127" s="38">
        <v>0</v>
      </c>
      <c s="32">
        <f>ROUND(ROUND(L127,2)*ROUND(G127,3),2)</f>
      </c>
      <c s="36" t="s">
        <v>350</v>
      </c>
      <c>
        <f>(M127*21)/100</f>
      </c>
      <c t="s">
        <v>27</v>
      </c>
    </row>
    <row r="128" spans="1:5" ht="12.75">
      <c r="A128" s="35" t="s">
        <v>58</v>
      </c>
      <c r="E128" s="39" t="s">
        <v>5</v>
      </c>
    </row>
    <row r="129" spans="1:5" ht="12.75">
      <c r="A129" s="35" t="s">
        <v>59</v>
      </c>
      <c r="E129" s="40" t="s">
        <v>5</v>
      </c>
    </row>
    <row r="130" spans="1:5" ht="63.75">
      <c r="A130" t="s">
        <v>60</v>
      </c>
      <c r="E130" s="39" t="s">
        <v>2004</v>
      </c>
    </row>
    <row r="131" spans="1:13" ht="12.75">
      <c r="A131" t="s">
        <v>49</v>
      </c>
      <c r="C131" s="31" t="s">
        <v>1337</v>
      </c>
      <c r="E131" s="33" t="s">
        <v>1338</v>
      </c>
      <c r="J131" s="32">
        <f>0</f>
      </c>
      <c s="32">
        <f>0</f>
      </c>
      <c s="32">
        <f>0+L132+L136+L140+L144+L148+L152</f>
      </c>
      <c s="32">
        <f>0+M132+M136+M140+M144+M148+M152</f>
      </c>
    </row>
    <row r="132" spans="1:16" ht="25.5">
      <c r="A132" t="s">
        <v>52</v>
      </c>
      <c s="34" t="s">
        <v>200</v>
      </c>
      <c s="34" t="s">
        <v>2005</v>
      </c>
      <c s="35" t="s">
        <v>5</v>
      </c>
      <c s="6" t="s">
        <v>2006</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63.75">
      <c r="A135" t="s">
        <v>60</v>
      </c>
      <c r="E135" s="39" t="s">
        <v>1344</v>
      </c>
    </row>
    <row r="136" spans="1:16" ht="25.5">
      <c r="A136" t="s">
        <v>52</v>
      </c>
      <c s="34" t="s">
        <v>203</v>
      </c>
      <c s="34" t="s">
        <v>1126</v>
      </c>
      <c s="35" t="s">
        <v>5</v>
      </c>
      <c s="6" t="s">
        <v>1127</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38.25">
      <c r="A139" t="s">
        <v>60</v>
      </c>
      <c r="E139" s="39" t="s">
        <v>1347</v>
      </c>
    </row>
    <row r="140" spans="1:16" ht="12.75">
      <c r="A140" t="s">
        <v>52</v>
      </c>
      <c s="34" t="s">
        <v>207</v>
      </c>
      <c s="34" t="s">
        <v>1348</v>
      </c>
      <c s="35" t="s">
        <v>5</v>
      </c>
      <c s="6" t="s">
        <v>1349</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38.25">
      <c r="A143" t="s">
        <v>60</v>
      </c>
      <c r="E143" s="39" t="s">
        <v>1350</v>
      </c>
    </row>
    <row r="144" spans="1:16" ht="12.75">
      <c r="A144" t="s">
        <v>52</v>
      </c>
      <c s="34" t="s">
        <v>159</v>
      </c>
      <c s="34" t="s">
        <v>1356</v>
      </c>
      <c s="35" t="s">
        <v>5</v>
      </c>
      <c s="6" t="s">
        <v>1357</v>
      </c>
      <c s="36" t="s">
        <v>310</v>
      </c>
      <c s="37">
        <v>24</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38.25">
      <c r="A147" t="s">
        <v>60</v>
      </c>
      <c r="E147" s="39" t="s">
        <v>1358</v>
      </c>
    </row>
    <row r="148" spans="1:16" ht="12.75">
      <c r="A148" t="s">
        <v>52</v>
      </c>
      <c s="34" t="s">
        <v>210</v>
      </c>
      <c s="34" t="s">
        <v>1128</v>
      </c>
      <c s="35" t="s">
        <v>5</v>
      </c>
      <c s="6" t="s">
        <v>1129</v>
      </c>
      <c s="36" t="s">
        <v>310</v>
      </c>
      <c s="37">
        <v>10</v>
      </c>
      <c s="36">
        <v>0</v>
      </c>
      <c s="36">
        <f>ROUND(G148*H148,6)</f>
      </c>
      <c r="L148" s="38">
        <v>0</v>
      </c>
      <c s="32">
        <f>ROUND(ROUND(L148,2)*ROUND(G148,3),2)</f>
      </c>
      <c s="36" t="s">
        <v>350</v>
      </c>
      <c>
        <f>(M148*21)/100</f>
      </c>
      <c t="s">
        <v>27</v>
      </c>
    </row>
    <row r="149" spans="1:5" ht="12.75">
      <c r="A149" s="35" t="s">
        <v>58</v>
      </c>
      <c r="E149" s="39" t="s">
        <v>5</v>
      </c>
    </row>
    <row r="150" spans="1:5" ht="12.75">
      <c r="A150" s="35" t="s">
        <v>59</v>
      </c>
      <c r="E150" s="40" t="s">
        <v>5</v>
      </c>
    </row>
    <row r="151" spans="1:5" ht="38.25">
      <c r="A151" t="s">
        <v>60</v>
      </c>
      <c r="E151" s="39" t="s">
        <v>1359</v>
      </c>
    </row>
    <row r="152" spans="1:16" ht="12.75">
      <c r="A152" t="s">
        <v>52</v>
      </c>
      <c s="34" t="s">
        <v>215</v>
      </c>
      <c s="34" t="s">
        <v>1132</v>
      </c>
      <c s="35" t="s">
        <v>5</v>
      </c>
      <c s="6" t="s">
        <v>1133</v>
      </c>
      <c s="36" t="s">
        <v>310</v>
      </c>
      <c s="37">
        <v>12</v>
      </c>
      <c s="36">
        <v>0</v>
      </c>
      <c s="36">
        <f>ROUND(G152*H152,6)</f>
      </c>
      <c r="L152" s="38">
        <v>0</v>
      </c>
      <c s="32">
        <f>ROUND(ROUND(L152,2)*ROUND(G152,3),2)</f>
      </c>
      <c s="36" t="s">
        <v>350</v>
      </c>
      <c>
        <f>(M152*21)/100</f>
      </c>
      <c t="s">
        <v>27</v>
      </c>
    </row>
    <row r="153" spans="1:5" ht="12.75">
      <c r="A153" s="35" t="s">
        <v>58</v>
      </c>
      <c r="E153" s="39" t="s">
        <v>5</v>
      </c>
    </row>
    <row r="154" spans="1:5" ht="12.75">
      <c r="A154" s="35" t="s">
        <v>59</v>
      </c>
      <c r="E154" s="40" t="s">
        <v>5</v>
      </c>
    </row>
    <row r="155" spans="1:5" ht="38.25">
      <c r="A155" t="s">
        <v>60</v>
      </c>
      <c r="E155" s="39" t="s">
        <v>1361</v>
      </c>
    </row>
    <row r="156" spans="1:13" ht="12.75">
      <c r="A156" t="s">
        <v>49</v>
      </c>
      <c r="C156" s="31" t="s">
        <v>367</v>
      </c>
      <c r="E156" s="33" t="s">
        <v>584</v>
      </c>
      <c r="J156" s="32">
        <f>0</f>
      </c>
      <c s="32">
        <f>0</f>
      </c>
      <c s="32">
        <f>0+L157+L161+L165+L169+L173</f>
      </c>
      <c s="32">
        <f>0+M157+M161+M165+M169+M173</f>
      </c>
    </row>
    <row r="157" spans="1:16" ht="25.5">
      <c r="A157" t="s">
        <v>52</v>
      </c>
      <c s="34" t="s">
        <v>232</v>
      </c>
      <c s="34" t="s">
        <v>1512</v>
      </c>
      <c s="35" t="s">
        <v>371</v>
      </c>
      <c s="6" t="s">
        <v>1513</v>
      </c>
      <c s="36" t="s">
        <v>373</v>
      </c>
      <c s="37">
        <v>54</v>
      </c>
      <c s="36">
        <v>0</v>
      </c>
      <c s="36">
        <f>ROUND(G157*H157,6)</f>
      </c>
      <c r="L157" s="38">
        <v>0</v>
      </c>
      <c s="32">
        <f>ROUND(ROUND(L157,2)*ROUND(G157,3),2)</f>
      </c>
      <c s="36" t="s">
        <v>350</v>
      </c>
      <c>
        <f>(M157*21)/100</f>
      </c>
      <c t="s">
        <v>27</v>
      </c>
    </row>
    <row r="158" spans="1:5" ht="12.75">
      <c r="A158" s="35" t="s">
        <v>58</v>
      </c>
      <c r="E158" s="39" t="s">
        <v>374</v>
      </c>
    </row>
    <row r="159" spans="1:5" ht="12.75">
      <c r="A159" s="35" t="s">
        <v>59</v>
      </c>
      <c r="E159" s="40" t="s">
        <v>5</v>
      </c>
    </row>
    <row r="160" spans="1:5" ht="165.75">
      <c r="A160" t="s">
        <v>60</v>
      </c>
      <c r="E160" s="39" t="s">
        <v>517</v>
      </c>
    </row>
    <row r="161" spans="1:16" ht="25.5">
      <c r="A161" t="s">
        <v>52</v>
      </c>
      <c s="34" t="s">
        <v>236</v>
      </c>
      <c s="34" t="s">
        <v>1826</v>
      </c>
      <c s="35" t="s">
        <v>371</v>
      </c>
      <c s="6" t="s">
        <v>1827</v>
      </c>
      <c s="36" t="s">
        <v>373</v>
      </c>
      <c s="37">
        <v>14</v>
      </c>
      <c s="36">
        <v>0</v>
      </c>
      <c s="36">
        <f>ROUND(G161*H161,6)</f>
      </c>
      <c r="L161" s="38">
        <v>0</v>
      </c>
      <c s="32">
        <f>ROUND(ROUND(L161,2)*ROUND(G161,3),2)</f>
      </c>
      <c s="36" t="s">
        <v>350</v>
      </c>
      <c>
        <f>(M161*21)/100</f>
      </c>
      <c t="s">
        <v>27</v>
      </c>
    </row>
    <row r="162" spans="1:5" ht="12.75">
      <c r="A162" s="35" t="s">
        <v>58</v>
      </c>
      <c r="E162" s="39" t="s">
        <v>374</v>
      </c>
    </row>
    <row r="163" spans="1:5" ht="12.75">
      <c r="A163" s="35" t="s">
        <v>59</v>
      </c>
      <c r="E163" s="40" t="s">
        <v>5</v>
      </c>
    </row>
    <row r="164" spans="1:5" ht="165.75">
      <c r="A164" t="s">
        <v>60</v>
      </c>
      <c r="E164" s="39" t="s">
        <v>517</v>
      </c>
    </row>
    <row r="165" spans="1:16" ht="25.5">
      <c r="A165" t="s">
        <v>52</v>
      </c>
      <c s="34" t="s">
        <v>240</v>
      </c>
      <c s="34" t="s">
        <v>377</v>
      </c>
      <c s="35" t="s">
        <v>371</v>
      </c>
      <c s="6" t="s">
        <v>378</v>
      </c>
      <c s="36" t="s">
        <v>373</v>
      </c>
      <c s="37">
        <v>7</v>
      </c>
      <c s="36">
        <v>0</v>
      </c>
      <c s="36">
        <f>ROUND(G165*H165,6)</f>
      </c>
      <c r="L165" s="38">
        <v>0</v>
      </c>
      <c s="32">
        <f>ROUND(ROUND(L165,2)*ROUND(G165,3),2)</f>
      </c>
      <c s="36" t="s">
        <v>350</v>
      </c>
      <c>
        <f>(M165*21)/100</f>
      </c>
      <c t="s">
        <v>27</v>
      </c>
    </row>
    <row r="166" spans="1:5" ht="12.75">
      <c r="A166" s="35" t="s">
        <v>58</v>
      </c>
      <c r="E166" s="39" t="s">
        <v>374</v>
      </c>
    </row>
    <row r="167" spans="1:5" ht="12.75">
      <c r="A167" s="35" t="s">
        <v>59</v>
      </c>
      <c r="E167" s="40" t="s">
        <v>5</v>
      </c>
    </row>
    <row r="168" spans="1:5" ht="165.75">
      <c r="A168" t="s">
        <v>60</v>
      </c>
      <c r="E168" s="39" t="s">
        <v>517</v>
      </c>
    </row>
    <row r="169" spans="1:16" ht="38.25">
      <c r="A169" t="s">
        <v>52</v>
      </c>
      <c s="34" t="s">
        <v>244</v>
      </c>
      <c s="34" t="s">
        <v>1518</v>
      </c>
      <c s="35" t="s">
        <v>371</v>
      </c>
      <c s="6" t="s">
        <v>2007</v>
      </c>
      <c s="36" t="s">
        <v>373</v>
      </c>
      <c s="37">
        <v>0.14</v>
      </c>
      <c s="36">
        <v>0</v>
      </c>
      <c s="36">
        <f>ROUND(G169*H169,6)</f>
      </c>
      <c r="L169" s="38">
        <v>0</v>
      </c>
      <c s="32">
        <f>ROUND(ROUND(L169,2)*ROUND(G169,3),2)</f>
      </c>
      <c s="36" t="s">
        <v>350</v>
      </c>
      <c>
        <f>(M169*21)/100</f>
      </c>
      <c t="s">
        <v>27</v>
      </c>
    </row>
    <row r="170" spans="1:5" ht="12.75">
      <c r="A170" s="35" t="s">
        <v>58</v>
      </c>
      <c r="E170" s="39" t="s">
        <v>374</v>
      </c>
    </row>
    <row r="171" spans="1:5" ht="12.75">
      <c r="A171" s="35" t="s">
        <v>59</v>
      </c>
      <c r="E171" s="40" t="s">
        <v>5</v>
      </c>
    </row>
    <row r="172" spans="1:5" ht="165.75">
      <c r="A172" t="s">
        <v>60</v>
      </c>
      <c r="E172" s="39" t="s">
        <v>517</v>
      </c>
    </row>
    <row r="173" spans="1:16" ht="38.25">
      <c r="A173" t="s">
        <v>52</v>
      </c>
      <c s="34" t="s">
        <v>247</v>
      </c>
      <c s="34" t="s">
        <v>518</v>
      </c>
      <c s="35" t="s">
        <v>371</v>
      </c>
      <c s="6" t="s">
        <v>519</v>
      </c>
      <c s="36" t="s">
        <v>373</v>
      </c>
      <c s="37">
        <v>0.5</v>
      </c>
      <c s="36">
        <v>0</v>
      </c>
      <c s="36">
        <f>ROUND(G173*H173,6)</f>
      </c>
      <c r="L173" s="38">
        <v>0</v>
      </c>
      <c s="32">
        <f>ROUND(ROUND(L173,2)*ROUND(G173,3),2)</f>
      </c>
      <c s="36" t="s">
        <v>350</v>
      </c>
      <c>
        <f>(M173*21)/100</f>
      </c>
      <c t="s">
        <v>27</v>
      </c>
    </row>
    <row r="174" spans="1:5" ht="25.5">
      <c r="A174" s="35" t="s">
        <v>58</v>
      </c>
      <c r="E174" s="39" t="s">
        <v>520</v>
      </c>
    </row>
    <row r="175" spans="1:5" ht="12.75">
      <c r="A175" s="35" t="s">
        <v>59</v>
      </c>
      <c r="E175" s="40" t="s">
        <v>5</v>
      </c>
    </row>
    <row r="176" spans="1:5" ht="165.75">
      <c r="A176" t="s">
        <v>60</v>
      </c>
      <c r="E176" s="39" t="s">
        <v>517</v>
      </c>
    </row>
    <row r="177" spans="1:13" ht="12.75">
      <c r="A177" t="s">
        <v>46</v>
      </c>
      <c r="C177" s="31" t="s">
        <v>2008</v>
      </c>
      <c r="E177" s="33" t="s">
        <v>2009</v>
      </c>
      <c r="J177" s="32">
        <f>0+J178+J187+J240+J269</f>
      </c>
      <c s="32">
        <f>0+K178+K187+K240+K269</f>
      </c>
      <c s="32">
        <f>0+L178+L187+L240+L269</f>
      </c>
      <c s="32">
        <f>0+M178+M187+M240+M269</f>
      </c>
    </row>
    <row r="178" spans="1:13" ht="12.75">
      <c r="A178" t="s">
        <v>49</v>
      </c>
      <c r="C178" s="31" t="s">
        <v>53</v>
      </c>
      <c r="E178" s="33" t="s">
        <v>406</v>
      </c>
      <c r="J178" s="32">
        <f>0</f>
      </c>
      <c s="32">
        <f>0</f>
      </c>
      <c s="32">
        <f>0+L179+L183</f>
      </c>
      <c s="32">
        <f>0+M179+M183</f>
      </c>
    </row>
    <row r="179" spans="1:16" ht="12.75">
      <c r="A179" t="s">
        <v>52</v>
      </c>
      <c s="34" t="s">
        <v>53</v>
      </c>
      <c s="34" t="s">
        <v>817</v>
      </c>
      <c s="35" t="s">
        <v>5</v>
      </c>
      <c s="6" t="s">
        <v>818</v>
      </c>
      <c s="36" t="s">
        <v>56</v>
      </c>
      <c s="37">
        <v>16.2</v>
      </c>
      <c s="36">
        <v>0</v>
      </c>
      <c s="36">
        <f>ROUND(G179*H179,6)</f>
      </c>
      <c r="L179" s="38">
        <v>0</v>
      </c>
      <c s="32">
        <f>ROUND(ROUND(L179,2)*ROUND(G179,3),2)</f>
      </c>
      <c s="36" t="s">
        <v>57</v>
      </c>
      <c>
        <f>(M179*21)/100</f>
      </c>
      <c t="s">
        <v>27</v>
      </c>
    </row>
    <row r="180" spans="1:5" ht="12.75">
      <c r="A180" s="35" t="s">
        <v>58</v>
      </c>
      <c r="E180" s="39" t="s">
        <v>5</v>
      </c>
    </row>
    <row r="181" spans="1:5" ht="25.5">
      <c r="A181" s="35" t="s">
        <v>59</v>
      </c>
      <c r="E181" s="40" t="s">
        <v>2010</v>
      </c>
    </row>
    <row r="182" spans="1:5" ht="344.25">
      <c r="A182" t="s">
        <v>60</v>
      </c>
      <c r="E182" s="39" t="s">
        <v>61</v>
      </c>
    </row>
    <row r="183" spans="1:16" ht="12.75">
      <c r="A183" t="s">
        <v>52</v>
      </c>
      <c s="34" t="s">
        <v>27</v>
      </c>
      <c s="34" t="s">
        <v>2011</v>
      </c>
      <c s="35" t="s">
        <v>5</v>
      </c>
      <c s="6" t="s">
        <v>2012</v>
      </c>
      <c s="36" t="s">
        <v>73</v>
      </c>
      <c s="37">
        <v>100</v>
      </c>
      <c s="36">
        <v>0</v>
      </c>
      <c s="36">
        <f>ROUND(G183*H183,6)</f>
      </c>
      <c r="L183" s="38">
        <v>0</v>
      </c>
      <c s="32">
        <f>ROUND(ROUND(L183,2)*ROUND(G183,3),2)</f>
      </c>
      <c s="36" t="s">
        <v>57</v>
      </c>
      <c>
        <f>(M183*21)/100</f>
      </c>
      <c t="s">
        <v>27</v>
      </c>
    </row>
    <row r="184" spans="1:5" ht="12.75">
      <c r="A184" s="35" t="s">
        <v>58</v>
      </c>
      <c r="E184" s="39" t="s">
        <v>5</v>
      </c>
    </row>
    <row r="185" spans="1:5" ht="12.75">
      <c r="A185" s="35" t="s">
        <v>59</v>
      </c>
      <c r="E185" s="40" t="s">
        <v>5</v>
      </c>
    </row>
    <row r="186" spans="1:5" ht="38.25">
      <c r="A186" t="s">
        <v>60</v>
      </c>
      <c r="E186" s="39" t="s">
        <v>1976</v>
      </c>
    </row>
    <row r="187" spans="1:13" ht="12.75">
      <c r="A187" t="s">
        <v>49</v>
      </c>
      <c r="C187" s="31" t="s">
        <v>75</v>
      </c>
      <c r="E187" s="33" t="s">
        <v>76</v>
      </c>
      <c r="J187" s="32">
        <f>0</f>
      </c>
      <c s="32">
        <f>0</f>
      </c>
      <c s="32">
        <f>0+L188+L192+L196+L200+L204+L208+L212+L216+L220+L224+L228+L232+L236</f>
      </c>
      <c s="32">
        <f>0+M188+M192+M196+M200+M204+M208+M212+M216+M220+M224+M228+M232+M236</f>
      </c>
    </row>
    <row r="188" spans="1:16" ht="12.75">
      <c r="A188" t="s">
        <v>52</v>
      </c>
      <c s="34" t="s">
        <v>26</v>
      </c>
      <c s="34" t="s">
        <v>2013</v>
      </c>
      <c s="35" t="s">
        <v>5</v>
      </c>
      <c s="6" t="s">
        <v>2014</v>
      </c>
      <c s="36" t="s">
        <v>80</v>
      </c>
      <c s="37">
        <v>20</v>
      </c>
      <c s="36">
        <v>0</v>
      </c>
      <c s="36">
        <f>ROUND(G188*H188,6)</f>
      </c>
      <c r="L188" s="38">
        <v>0</v>
      </c>
      <c s="32">
        <f>ROUND(ROUND(L188,2)*ROUND(G188,3),2)</f>
      </c>
      <c s="36" t="s">
        <v>1379</v>
      </c>
      <c>
        <f>(M188*21)/100</f>
      </c>
      <c t="s">
        <v>27</v>
      </c>
    </row>
    <row r="189" spans="1:5" ht="12.75">
      <c r="A189" s="35" t="s">
        <v>58</v>
      </c>
      <c r="E189" s="39" t="s">
        <v>5</v>
      </c>
    </row>
    <row r="190" spans="1:5" ht="12.75">
      <c r="A190" s="35" t="s">
        <v>59</v>
      </c>
      <c r="E190" s="40" t="s">
        <v>5</v>
      </c>
    </row>
    <row r="191" spans="1:5" ht="140.25">
      <c r="A191" t="s">
        <v>60</v>
      </c>
      <c r="E191" s="39" t="s">
        <v>2015</v>
      </c>
    </row>
    <row r="192" spans="1:16" ht="12.75">
      <c r="A192" t="s">
        <v>52</v>
      </c>
      <c s="34" t="s">
        <v>70</v>
      </c>
      <c s="34" t="s">
        <v>148</v>
      </c>
      <c s="35" t="s">
        <v>5</v>
      </c>
      <c s="6" t="s">
        <v>149</v>
      </c>
      <c s="36" t="s">
        <v>85</v>
      </c>
      <c s="37">
        <v>20</v>
      </c>
      <c s="36">
        <v>0</v>
      </c>
      <c s="36">
        <f>ROUND(G192*H192,6)</f>
      </c>
      <c r="L192" s="38">
        <v>0</v>
      </c>
      <c s="32">
        <f>ROUND(ROUND(L192,2)*ROUND(G192,3),2)</f>
      </c>
      <c s="36" t="s">
        <v>1379</v>
      </c>
      <c>
        <f>(M192*21)/100</f>
      </c>
      <c t="s">
        <v>27</v>
      </c>
    </row>
    <row r="193" spans="1:5" ht="12.75">
      <c r="A193" s="35" t="s">
        <v>58</v>
      </c>
      <c r="E193" s="39" t="s">
        <v>5</v>
      </c>
    </row>
    <row r="194" spans="1:5" ht="12.75">
      <c r="A194" s="35" t="s">
        <v>59</v>
      </c>
      <c r="E194" s="40" t="s">
        <v>5</v>
      </c>
    </row>
    <row r="195" spans="1:5" ht="102">
      <c r="A195" t="s">
        <v>60</v>
      </c>
      <c r="E195" s="39" t="s">
        <v>2016</v>
      </c>
    </row>
    <row r="196" spans="1:16" ht="25.5">
      <c r="A196" t="s">
        <v>52</v>
      </c>
      <c s="34" t="s">
        <v>110</v>
      </c>
      <c s="34" t="s">
        <v>152</v>
      </c>
      <c s="35" t="s">
        <v>5</v>
      </c>
      <c s="6" t="s">
        <v>153</v>
      </c>
      <c s="36" t="s">
        <v>85</v>
      </c>
      <c s="37">
        <v>3</v>
      </c>
      <c s="36">
        <v>0</v>
      </c>
      <c s="36">
        <f>ROUND(G196*H196,6)</f>
      </c>
      <c r="L196" s="38">
        <v>0</v>
      </c>
      <c s="32">
        <f>ROUND(ROUND(L196,2)*ROUND(G196,3),2)</f>
      </c>
      <c s="36" t="s">
        <v>57</v>
      </c>
      <c>
        <f>(M196*21)/100</f>
      </c>
      <c t="s">
        <v>27</v>
      </c>
    </row>
    <row r="197" spans="1:5" ht="12.75">
      <c r="A197" s="35" t="s">
        <v>58</v>
      </c>
      <c r="E197" s="39" t="s">
        <v>5</v>
      </c>
    </row>
    <row r="198" spans="1:5" ht="12.75">
      <c r="A198" s="35" t="s">
        <v>59</v>
      </c>
      <c r="E198" s="40" t="s">
        <v>5</v>
      </c>
    </row>
    <row r="199" spans="1:5" ht="102">
      <c r="A199" t="s">
        <v>60</v>
      </c>
      <c r="E199" s="39" t="s">
        <v>129</v>
      </c>
    </row>
    <row r="200" spans="1:16" ht="12.75">
      <c r="A200" t="s">
        <v>52</v>
      </c>
      <c s="34" t="s">
        <v>115</v>
      </c>
      <c s="34" t="s">
        <v>2017</v>
      </c>
      <c s="35" t="s">
        <v>5</v>
      </c>
      <c s="6" t="s">
        <v>2018</v>
      </c>
      <c s="36" t="s">
        <v>435</v>
      </c>
      <c s="37">
        <v>1.06</v>
      </c>
      <c s="36">
        <v>0</v>
      </c>
      <c s="36">
        <f>ROUND(G200*H200,6)</f>
      </c>
      <c r="L200" s="38">
        <v>0</v>
      </c>
      <c s="32">
        <f>ROUND(ROUND(L200,2)*ROUND(G200,3),2)</f>
      </c>
      <c s="36" t="s">
        <v>57</v>
      </c>
      <c>
        <f>(M200*21)/100</f>
      </c>
      <c t="s">
        <v>27</v>
      </c>
    </row>
    <row r="201" spans="1:5" ht="12.75">
      <c r="A201" s="35" t="s">
        <v>58</v>
      </c>
      <c r="E201" s="39" t="s">
        <v>5</v>
      </c>
    </row>
    <row r="202" spans="1:5" ht="140.25">
      <c r="A202" s="35" t="s">
        <v>59</v>
      </c>
      <c r="E202" s="40" t="s">
        <v>2019</v>
      </c>
    </row>
    <row r="203" spans="1:5" ht="153">
      <c r="A203" t="s">
        <v>60</v>
      </c>
      <c r="E203" s="39" t="s">
        <v>2020</v>
      </c>
    </row>
    <row r="204" spans="1:16" ht="25.5">
      <c r="A204" t="s">
        <v>52</v>
      </c>
      <c s="34" t="s">
        <v>75</v>
      </c>
      <c s="34" t="s">
        <v>2021</v>
      </c>
      <c s="35" t="s">
        <v>5</v>
      </c>
      <c s="6" t="s">
        <v>2022</v>
      </c>
      <c s="36" t="s">
        <v>435</v>
      </c>
      <c s="37">
        <v>1</v>
      </c>
      <c s="36">
        <v>0</v>
      </c>
      <c s="36">
        <f>ROUND(G204*H204,6)</f>
      </c>
      <c r="L204" s="38">
        <v>0</v>
      </c>
      <c s="32">
        <f>ROUND(ROUND(L204,2)*ROUND(G204,3),2)</f>
      </c>
      <c s="36" t="s">
        <v>57</v>
      </c>
      <c>
        <f>(M204*21)/100</f>
      </c>
      <c t="s">
        <v>27</v>
      </c>
    </row>
    <row r="205" spans="1:5" ht="12.75">
      <c r="A205" s="35" t="s">
        <v>58</v>
      </c>
      <c r="E205" s="39" t="s">
        <v>5</v>
      </c>
    </row>
    <row r="206" spans="1:5" ht="63.75">
      <c r="A206" s="35" t="s">
        <v>59</v>
      </c>
      <c r="E206" s="40" t="s">
        <v>2023</v>
      </c>
    </row>
    <row r="207" spans="1:5" ht="153">
      <c r="A207" t="s">
        <v>60</v>
      </c>
      <c r="E207" s="39" t="s">
        <v>2020</v>
      </c>
    </row>
    <row r="208" spans="1:16" ht="25.5">
      <c r="A208" t="s">
        <v>52</v>
      </c>
      <c s="34" t="s">
        <v>122</v>
      </c>
      <c s="34" t="s">
        <v>2024</v>
      </c>
      <c s="35" t="s">
        <v>5</v>
      </c>
      <c s="6" t="s">
        <v>2025</v>
      </c>
      <c s="36" t="s">
        <v>80</v>
      </c>
      <c s="37">
        <v>360</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114.75">
      <c r="A211" t="s">
        <v>60</v>
      </c>
      <c r="E211" s="39" t="s">
        <v>2026</v>
      </c>
    </row>
    <row r="212" spans="1:16" ht="12.75">
      <c r="A212" t="s">
        <v>52</v>
      </c>
      <c s="34" t="s">
        <v>126</v>
      </c>
      <c s="34" t="s">
        <v>2027</v>
      </c>
      <c s="35" t="s">
        <v>5</v>
      </c>
      <c s="6" t="s">
        <v>2028</v>
      </c>
      <c s="36" t="s">
        <v>85</v>
      </c>
      <c s="37">
        <v>1</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178.5">
      <c r="A215" t="s">
        <v>60</v>
      </c>
      <c r="E215" s="39" t="s">
        <v>2029</v>
      </c>
    </row>
    <row r="216" spans="1:16" ht="12.75">
      <c r="A216" t="s">
        <v>52</v>
      </c>
      <c s="34" t="s">
        <v>130</v>
      </c>
      <c s="34" t="s">
        <v>2030</v>
      </c>
      <c s="35" t="s">
        <v>5</v>
      </c>
      <c s="6" t="s">
        <v>2031</v>
      </c>
      <c s="36" t="s">
        <v>85</v>
      </c>
      <c s="37">
        <v>1</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127.5">
      <c r="A219" t="s">
        <v>60</v>
      </c>
      <c r="E219" s="39" t="s">
        <v>2032</v>
      </c>
    </row>
    <row r="220" spans="1:16" ht="12.75">
      <c r="A220" t="s">
        <v>52</v>
      </c>
      <c s="34" t="s">
        <v>134</v>
      </c>
      <c s="34" t="s">
        <v>2033</v>
      </c>
      <c s="35" t="s">
        <v>5</v>
      </c>
      <c s="6" t="s">
        <v>2034</v>
      </c>
      <c s="36" t="s">
        <v>85</v>
      </c>
      <c s="37">
        <v>1</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165.75">
      <c r="A223" t="s">
        <v>60</v>
      </c>
      <c r="E223" s="39" t="s">
        <v>2035</v>
      </c>
    </row>
    <row r="224" spans="1:16" ht="12.75">
      <c r="A224" t="s">
        <v>52</v>
      </c>
      <c s="34" t="s">
        <v>138</v>
      </c>
      <c s="34" t="s">
        <v>468</v>
      </c>
      <c s="35" t="s">
        <v>5</v>
      </c>
      <c s="6" t="s">
        <v>469</v>
      </c>
      <c s="36" t="s">
        <v>85</v>
      </c>
      <c s="37">
        <v>6</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140.25">
      <c r="A227" t="s">
        <v>60</v>
      </c>
      <c r="E227" s="39" t="s">
        <v>2036</v>
      </c>
    </row>
    <row r="228" spans="1:16" ht="12.75">
      <c r="A228" t="s">
        <v>52</v>
      </c>
      <c s="34" t="s">
        <v>143</v>
      </c>
      <c s="34" t="s">
        <v>797</v>
      </c>
      <c s="35" t="s">
        <v>5</v>
      </c>
      <c s="6" t="s">
        <v>798</v>
      </c>
      <c s="36" t="s">
        <v>85</v>
      </c>
      <c s="37">
        <v>2</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65.75">
      <c r="A231" t="s">
        <v>60</v>
      </c>
      <c r="E231" s="39" t="s">
        <v>2037</v>
      </c>
    </row>
    <row r="232" spans="1:16" ht="12.75">
      <c r="A232" t="s">
        <v>52</v>
      </c>
      <c s="34" t="s">
        <v>147</v>
      </c>
      <c s="34" t="s">
        <v>800</v>
      </c>
      <c s="35" t="s">
        <v>5</v>
      </c>
      <c s="6" t="s">
        <v>801</v>
      </c>
      <c s="36" t="s">
        <v>85</v>
      </c>
      <c s="37">
        <v>2</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127.5">
      <c r="A235" t="s">
        <v>60</v>
      </c>
      <c r="E235" s="39" t="s">
        <v>2032</v>
      </c>
    </row>
    <row r="236" spans="1:16" ht="25.5">
      <c r="A236" t="s">
        <v>52</v>
      </c>
      <c s="34" t="s">
        <v>151</v>
      </c>
      <c s="34" t="s">
        <v>2038</v>
      </c>
      <c s="35" t="s">
        <v>5</v>
      </c>
      <c s="6" t="s">
        <v>2039</v>
      </c>
      <c s="36" t="s">
        <v>2040</v>
      </c>
      <c s="37">
        <v>18</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127.5">
      <c r="A239" t="s">
        <v>60</v>
      </c>
      <c r="E239" s="39" t="s">
        <v>2041</v>
      </c>
    </row>
    <row r="240" spans="1:13" ht="12.75">
      <c r="A240" t="s">
        <v>49</v>
      </c>
      <c r="C240" s="31" t="s">
        <v>367</v>
      </c>
      <c r="E240" s="33" t="s">
        <v>584</v>
      </c>
      <c r="J240" s="32">
        <f>0</f>
      </c>
      <c s="32">
        <f>0</f>
      </c>
      <c s="32">
        <f>0+L241+L245+L249+L253+L257+L261+L265</f>
      </c>
      <c s="32">
        <f>0+M241+M245+M249+M253+M257+M261+M265</f>
      </c>
    </row>
    <row r="241" spans="1:16" ht="25.5">
      <c r="A241" t="s">
        <v>52</v>
      </c>
      <c s="34" t="s">
        <v>82</v>
      </c>
      <c s="34" t="s">
        <v>585</v>
      </c>
      <c s="35" t="s">
        <v>371</v>
      </c>
      <c s="6" t="s">
        <v>586</v>
      </c>
      <c s="36" t="s">
        <v>373</v>
      </c>
      <c s="37">
        <v>2</v>
      </c>
      <c s="36">
        <v>0</v>
      </c>
      <c s="36">
        <f>ROUND(G241*H241,6)</f>
      </c>
      <c r="L241" s="38">
        <v>0</v>
      </c>
      <c s="32">
        <f>ROUND(ROUND(L241,2)*ROUND(G241,3),2)</f>
      </c>
      <c s="36" t="s">
        <v>350</v>
      </c>
      <c>
        <f>(M241*21)/100</f>
      </c>
      <c t="s">
        <v>27</v>
      </c>
    </row>
    <row r="242" spans="1:5" ht="12.75">
      <c r="A242" s="35" t="s">
        <v>58</v>
      </c>
      <c r="E242" s="39" t="s">
        <v>374</v>
      </c>
    </row>
    <row r="243" spans="1:5" ht="12.75">
      <c r="A243" s="35" t="s">
        <v>59</v>
      </c>
      <c r="E243" s="40" t="s">
        <v>5</v>
      </c>
    </row>
    <row r="244" spans="1:5" ht="165.75">
      <c r="A244" t="s">
        <v>60</v>
      </c>
      <c r="E244" s="39" t="s">
        <v>375</v>
      </c>
    </row>
    <row r="245" spans="1:16" ht="25.5">
      <c r="A245" t="s">
        <v>52</v>
      </c>
      <c s="34" t="s">
        <v>87</v>
      </c>
      <c s="34" t="s">
        <v>587</v>
      </c>
      <c s="35" t="s">
        <v>371</v>
      </c>
      <c s="6" t="s">
        <v>588</v>
      </c>
      <c s="36" t="s">
        <v>373</v>
      </c>
      <c s="37">
        <v>0.5</v>
      </c>
      <c s="36">
        <v>0</v>
      </c>
      <c s="36">
        <f>ROUND(G245*H245,6)</f>
      </c>
      <c r="L245" s="38">
        <v>0</v>
      </c>
      <c s="32">
        <f>ROUND(ROUND(L245,2)*ROUND(G245,3),2)</f>
      </c>
      <c s="36" t="s">
        <v>350</v>
      </c>
      <c>
        <f>(M245*21)/100</f>
      </c>
      <c t="s">
        <v>27</v>
      </c>
    </row>
    <row r="246" spans="1:5" ht="12.75">
      <c r="A246" s="35" t="s">
        <v>58</v>
      </c>
      <c r="E246" s="39" t="s">
        <v>374</v>
      </c>
    </row>
    <row r="247" spans="1:5" ht="12.75">
      <c r="A247" s="35" t="s">
        <v>59</v>
      </c>
      <c r="E247" s="40" t="s">
        <v>5</v>
      </c>
    </row>
    <row r="248" spans="1:5" ht="165.75">
      <c r="A248" t="s">
        <v>60</v>
      </c>
      <c r="E248" s="39" t="s">
        <v>375</v>
      </c>
    </row>
    <row r="249" spans="1:16" ht="38.25">
      <c r="A249" t="s">
        <v>52</v>
      </c>
      <c s="34" t="s">
        <v>91</v>
      </c>
      <c s="34" t="s">
        <v>518</v>
      </c>
      <c s="35" t="s">
        <v>371</v>
      </c>
      <c s="6" t="s">
        <v>519</v>
      </c>
      <c s="36" t="s">
        <v>373</v>
      </c>
      <c s="37">
        <v>0.1</v>
      </c>
      <c s="36">
        <v>0</v>
      </c>
      <c s="36">
        <f>ROUND(G249*H249,6)</f>
      </c>
      <c r="L249" s="38">
        <v>0</v>
      </c>
      <c s="32">
        <f>ROUND(ROUND(L249,2)*ROUND(G249,3),2)</f>
      </c>
      <c s="36" t="s">
        <v>350</v>
      </c>
      <c>
        <f>(M249*21)/100</f>
      </c>
      <c t="s">
        <v>27</v>
      </c>
    </row>
    <row r="250" spans="1:5" ht="25.5">
      <c r="A250" s="35" t="s">
        <v>58</v>
      </c>
      <c r="E250" s="39" t="s">
        <v>2042</v>
      </c>
    </row>
    <row r="251" spans="1:5" ht="12.75">
      <c r="A251" s="35" t="s">
        <v>59</v>
      </c>
      <c r="E251" s="40" t="s">
        <v>5</v>
      </c>
    </row>
    <row r="252" spans="1:5" ht="165.75">
      <c r="A252" t="s">
        <v>60</v>
      </c>
      <c r="E252" s="39" t="s">
        <v>375</v>
      </c>
    </row>
    <row r="253" spans="1:16" ht="25.5">
      <c r="A253" t="s">
        <v>52</v>
      </c>
      <c s="34" t="s">
        <v>96</v>
      </c>
      <c s="34" t="s">
        <v>589</v>
      </c>
      <c s="35" t="s">
        <v>371</v>
      </c>
      <c s="6" t="s">
        <v>590</v>
      </c>
      <c s="36" t="s">
        <v>373</v>
      </c>
      <c s="37">
        <v>0.05</v>
      </c>
      <c s="36">
        <v>0</v>
      </c>
      <c s="36">
        <f>ROUND(G253*H253,6)</f>
      </c>
      <c r="L253" s="38">
        <v>0</v>
      </c>
      <c s="32">
        <f>ROUND(ROUND(L253,2)*ROUND(G253,3),2)</f>
      </c>
      <c s="36" t="s">
        <v>350</v>
      </c>
      <c>
        <f>(M253*21)/100</f>
      </c>
      <c t="s">
        <v>27</v>
      </c>
    </row>
    <row r="254" spans="1:5" ht="25.5">
      <c r="A254" s="35" t="s">
        <v>58</v>
      </c>
      <c r="E254" s="39" t="s">
        <v>385</v>
      </c>
    </row>
    <row r="255" spans="1:5" ht="12.75">
      <c r="A255" s="35" t="s">
        <v>59</v>
      </c>
      <c r="E255" s="40" t="s">
        <v>5</v>
      </c>
    </row>
    <row r="256" spans="1:5" ht="165.75">
      <c r="A256" t="s">
        <v>60</v>
      </c>
      <c r="E256" s="39" t="s">
        <v>375</v>
      </c>
    </row>
    <row r="257" spans="1:16" ht="25.5">
      <c r="A257" t="s">
        <v>52</v>
      </c>
      <c s="34" t="s">
        <v>181</v>
      </c>
      <c s="34" t="s">
        <v>386</v>
      </c>
      <c s="35" t="s">
        <v>371</v>
      </c>
      <c s="6" t="s">
        <v>387</v>
      </c>
      <c s="36" t="s">
        <v>373</v>
      </c>
      <c s="37">
        <v>0.05</v>
      </c>
      <c s="36">
        <v>0</v>
      </c>
      <c s="36">
        <f>ROUND(G257*H257,6)</f>
      </c>
      <c r="L257" s="38">
        <v>0</v>
      </c>
      <c s="32">
        <f>ROUND(ROUND(L257,2)*ROUND(G257,3),2)</f>
      </c>
      <c s="36" t="s">
        <v>350</v>
      </c>
      <c>
        <f>(M257*21)/100</f>
      </c>
      <c t="s">
        <v>27</v>
      </c>
    </row>
    <row r="258" spans="1:5" ht="12.75">
      <c r="A258" s="35" t="s">
        <v>58</v>
      </c>
      <c r="E258" s="39" t="s">
        <v>374</v>
      </c>
    </row>
    <row r="259" spans="1:5" ht="12.75">
      <c r="A259" s="35" t="s">
        <v>59</v>
      </c>
      <c r="E259" s="40" t="s">
        <v>5</v>
      </c>
    </row>
    <row r="260" spans="1:5" ht="165.75">
      <c r="A260" t="s">
        <v>60</v>
      </c>
      <c r="E260" s="39" t="s">
        <v>375</v>
      </c>
    </row>
    <row r="261" spans="1:16" ht="25.5">
      <c r="A261" t="s">
        <v>52</v>
      </c>
      <c s="34" t="s">
        <v>186</v>
      </c>
      <c s="34" t="s">
        <v>389</v>
      </c>
      <c s="35" t="s">
        <v>371</v>
      </c>
      <c s="6" t="s">
        <v>390</v>
      </c>
      <c s="36" t="s">
        <v>373</v>
      </c>
      <c s="37">
        <v>0.05</v>
      </c>
      <c s="36">
        <v>0</v>
      </c>
      <c s="36">
        <f>ROUND(G261*H261,6)</f>
      </c>
      <c r="L261" s="38">
        <v>0</v>
      </c>
      <c s="32">
        <f>ROUND(ROUND(L261,2)*ROUND(G261,3),2)</f>
      </c>
      <c s="36" t="s">
        <v>350</v>
      </c>
      <c>
        <f>(M261*21)/100</f>
      </c>
      <c t="s">
        <v>27</v>
      </c>
    </row>
    <row r="262" spans="1:5" ht="12.75">
      <c r="A262" s="35" t="s">
        <v>58</v>
      </c>
      <c r="E262" s="39" t="s">
        <v>374</v>
      </c>
    </row>
    <row r="263" spans="1:5" ht="12.75">
      <c r="A263" s="35" t="s">
        <v>59</v>
      </c>
      <c r="E263" s="40" t="s">
        <v>5</v>
      </c>
    </row>
    <row r="264" spans="1:5" ht="165.75">
      <c r="A264" t="s">
        <v>60</v>
      </c>
      <c r="E264" s="39" t="s">
        <v>375</v>
      </c>
    </row>
    <row r="265" spans="1:16" ht="25.5">
      <c r="A265" t="s">
        <v>52</v>
      </c>
      <c s="34" t="s">
        <v>189</v>
      </c>
      <c s="34" t="s">
        <v>392</v>
      </c>
      <c s="35" t="s">
        <v>371</v>
      </c>
      <c s="6" t="s">
        <v>393</v>
      </c>
      <c s="36" t="s">
        <v>373</v>
      </c>
      <c s="37">
        <v>0.05</v>
      </c>
      <c s="36">
        <v>0</v>
      </c>
      <c s="36">
        <f>ROUND(G265*H265,6)</f>
      </c>
      <c r="L265" s="38">
        <v>0</v>
      </c>
      <c s="32">
        <f>ROUND(ROUND(L265,2)*ROUND(G265,3),2)</f>
      </c>
      <c s="36" t="s">
        <v>350</v>
      </c>
      <c>
        <f>(M265*21)/100</f>
      </c>
      <c t="s">
        <v>27</v>
      </c>
    </row>
    <row r="266" spans="1:5" ht="12.75">
      <c r="A266" s="35" t="s">
        <v>58</v>
      </c>
      <c r="E266" s="39" t="s">
        <v>374</v>
      </c>
    </row>
    <row r="267" spans="1:5" ht="12.75">
      <c r="A267" s="35" t="s">
        <v>59</v>
      </c>
      <c r="E267" s="40" t="s">
        <v>5</v>
      </c>
    </row>
    <row r="268" spans="1:5" ht="165.75">
      <c r="A268" t="s">
        <v>60</v>
      </c>
      <c r="E268" s="39" t="s">
        <v>375</v>
      </c>
    </row>
    <row r="269" spans="1:13" ht="12.75">
      <c r="A269" t="s">
        <v>49</v>
      </c>
      <c r="C269" s="31" t="s">
        <v>626</v>
      </c>
      <c r="E269" s="33" t="s">
        <v>2043</v>
      </c>
      <c r="J269" s="32">
        <f>0</f>
      </c>
      <c s="32">
        <f>0</f>
      </c>
      <c s="32">
        <f>0+L270+L274</f>
      </c>
      <c s="32">
        <f>0+M270+M274</f>
      </c>
    </row>
    <row r="270" spans="1:16" ht="12.75">
      <c r="A270" t="s">
        <v>52</v>
      </c>
      <c s="34" t="s">
        <v>155</v>
      </c>
      <c s="34" t="s">
        <v>626</v>
      </c>
      <c s="35" t="s">
        <v>5</v>
      </c>
      <c s="6" t="s">
        <v>2044</v>
      </c>
      <c s="36" t="s">
        <v>1383</v>
      </c>
      <c s="37">
        <v>0.5</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12.75">
      <c r="A273" t="s">
        <v>60</v>
      </c>
      <c r="E273" s="39" t="s">
        <v>5</v>
      </c>
    </row>
    <row r="274" spans="1:16" ht="12.75">
      <c r="A274" t="s">
        <v>52</v>
      </c>
      <c s="34" t="s">
        <v>77</v>
      </c>
      <c s="34" t="s">
        <v>626</v>
      </c>
      <c s="35" t="s">
        <v>53</v>
      </c>
      <c s="6" t="s">
        <v>2045</v>
      </c>
      <c s="36" t="s">
        <v>80</v>
      </c>
      <c s="37">
        <v>300</v>
      </c>
      <c s="36">
        <v>0</v>
      </c>
      <c s="36">
        <f>ROUND(G274*H274,6)</f>
      </c>
      <c r="L274" s="38">
        <v>0</v>
      </c>
      <c s="32">
        <f>ROUND(ROUND(L274,2)*ROUND(G274,3),2)</f>
      </c>
      <c s="36" t="s">
        <v>57</v>
      </c>
      <c>
        <f>(M274*21)/100</f>
      </c>
      <c t="s">
        <v>27</v>
      </c>
    </row>
    <row r="275" spans="1:5" ht="12.75">
      <c r="A275" s="35" t="s">
        <v>58</v>
      </c>
      <c r="E275" s="39" t="s">
        <v>5</v>
      </c>
    </row>
    <row r="276" spans="1:5" ht="12.75">
      <c r="A276" s="35" t="s">
        <v>59</v>
      </c>
      <c r="E276" s="40" t="s">
        <v>2046</v>
      </c>
    </row>
    <row r="277" spans="1:5" ht="191.25">
      <c r="A277" t="s">
        <v>60</v>
      </c>
      <c r="E277" s="39" t="s">
        <v>2047</v>
      </c>
    </row>
    <row r="278" spans="1:13" ht="12.75">
      <c r="A278" t="s">
        <v>46</v>
      </c>
      <c r="C278" s="31" t="s">
        <v>2048</v>
      </c>
      <c r="E278" s="33" t="s">
        <v>2049</v>
      </c>
      <c r="J278" s="32">
        <f>0+J279+J284</f>
      </c>
      <c s="32">
        <f>0+K279+K284</f>
      </c>
      <c s="32">
        <f>0+L279+L284</f>
      </c>
      <c s="32">
        <f>0+M279+M284</f>
      </c>
    </row>
    <row r="279" spans="1:13" ht="12.75">
      <c r="A279" t="s">
        <v>49</v>
      </c>
      <c r="C279" s="31" t="s">
        <v>53</v>
      </c>
      <c r="E279" s="33" t="s">
        <v>406</v>
      </c>
      <c r="J279" s="32">
        <f>0</f>
      </c>
      <c s="32">
        <f>0</f>
      </c>
      <c s="32">
        <f>0+L280</f>
      </c>
      <c s="32">
        <f>0+M280</f>
      </c>
    </row>
    <row r="280" spans="1:16" ht="12.75">
      <c r="A280" t="s">
        <v>52</v>
      </c>
      <c s="34" t="s">
        <v>53</v>
      </c>
      <c s="34" t="s">
        <v>2011</v>
      </c>
      <c s="35" t="s">
        <v>5</v>
      </c>
      <c s="6" t="s">
        <v>2012</v>
      </c>
      <c s="36" t="s">
        <v>73</v>
      </c>
      <c s="37">
        <v>100</v>
      </c>
      <c s="36">
        <v>0</v>
      </c>
      <c s="36">
        <f>ROUND(G280*H280,6)</f>
      </c>
      <c r="L280" s="38">
        <v>0</v>
      </c>
      <c s="32">
        <f>ROUND(ROUND(L280,2)*ROUND(G280,3),2)</f>
      </c>
      <c s="36" t="s">
        <v>57</v>
      </c>
      <c>
        <f>(M280*21)/100</f>
      </c>
      <c t="s">
        <v>27</v>
      </c>
    </row>
    <row r="281" spans="1:5" ht="12.75">
      <c r="A281" s="35" t="s">
        <v>58</v>
      </c>
      <c r="E281" s="39" t="s">
        <v>5</v>
      </c>
    </row>
    <row r="282" spans="1:5" ht="12.75">
      <c r="A282" s="35" t="s">
        <v>59</v>
      </c>
      <c r="E282" s="40" t="s">
        <v>5</v>
      </c>
    </row>
    <row r="283" spans="1:5" ht="38.25">
      <c r="A283" t="s">
        <v>60</v>
      </c>
      <c r="E283" s="39" t="s">
        <v>1976</v>
      </c>
    </row>
    <row r="284" spans="1:13" ht="12.75">
      <c r="A284" t="s">
        <v>49</v>
      </c>
      <c r="C284" s="31" t="s">
        <v>75</v>
      </c>
      <c r="E284" s="33" t="s">
        <v>76</v>
      </c>
      <c r="J284" s="32">
        <f>0</f>
      </c>
      <c s="32">
        <f>0</f>
      </c>
      <c s="32">
        <f>0+L285+L289</f>
      </c>
      <c s="32">
        <f>0+M285+M289</f>
      </c>
    </row>
    <row r="285" spans="1:16" ht="12.75">
      <c r="A285" t="s">
        <v>52</v>
      </c>
      <c s="34" t="s">
        <v>27</v>
      </c>
      <c s="34" t="s">
        <v>2013</v>
      </c>
      <c s="35" t="s">
        <v>5</v>
      </c>
      <c s="6" t="s">
        <v>2014</v>
      </c>
      <c s="36" t="s">
        <v>80</v>
      </c>
      <c s="37">
        <v>10</v>
      </c>
      <c s="36">
        <v>0</v>
      </c>
      <c s="36">
        <f>ROUND(G285*H285,6)</f>
      </c>
      <c r="L285" s="38">
        <v>0</v>
      </c>
      <c s="32">
        <f>ROUND(ROUND(L285,2)*ROUND(G285,3),2)</f>
      </c>
      <c s="36" t="s">
        <v>1379</v>
      </c>
      <c>
        <f>(M285*21)/100</f>
      </c>
      <c t="s">
        <v>27</v>
      </c>
    </row>
    <row r="286" spans="1:5" ht="12.75">
      <c r="A286" s="35" t="s">
        <v>58</v>
      </c>
      <c r="E286" s="39" t="s">
        <v>5</v>
      </c>
    </row>
    <row r="287" spans="1:5" ht="12.75">
      <c r="A287" s="35" t="s">
        <v>59</v>
      </c>
      <c r="E287" s="40" t="s">
        <v>5</v>
      </c>
    </row>
    <row r="288" spans="1:5" ht="140.25">
      <c r="A288" t="s">
        <v>60</v>
      </c>
      <c r="E288" s="39" t="s">
        <v>2015</v>
      </c>
    </row>
    <row r="289" spans="1:16" ht="12.75">
      <c r="A289" t="s">
        <v>52</v>
      </c>
      <c s="34" t="s">
        <v>26</v>
      </c>
      <c s="34" t="s">
        <v>148</v>
      </c>
      <c s="35" t="s">
        <v>5</v>
      </c>
      <c s="6" t="s">
        <v>149</v>
      </c>
      <c s="36" t="s">
        <v>85</v>
      </c>
      <c s="37">
        <v>10</v>
      </c>
      <c s="36">
        <v>0</v>
      </c>
      <c s="36">
        <f>ROUND(G289*H289,6)</f>
      </c>
      <c r="L289" s="38">
        <v>0</v>
      </c>
      <c s="32">
        <f>ROUND(ROUND(L289,2)*ROUND(G289,3),2)</f>
      </c>
      <c s="36" t="s">
        <v>1379</v>
      </c>
      <c>
        <f>(M289*21)/100</f>
      </c>
      <c t="s">
        <v>27</v>
      </c>
    </row>
    <row r="290" spans="1:5" ht="12.75">
      <c r="A290" s="35" t="s">
        <v>58</v>
      </c>
      <c r="E290" s="39" t="s">
        <v>5</v>
      </c>
    </row>
    <row r="291" spans="1:5" ht="12.75">
      <c r="A291" s="35" t="s">
        <v>59</v>
      </c>
      <c r="E291" s="40" t="s">
        <v>5</v>
      </c>
    </row>
    <row r="292" spans="1:5" ht="102">
      <c r="A292" t="s">
        <v>60</v>
      </c>
      <c r="E292" s="39" t="s">
        <v>2016</v>
      </c>
    </row>
    <row r="293" spans="1:13" ht="12.75">
      <c r="A293" t="s">
        <v>46</v>
      </c>
      <c r="C293" s="31" t="s">
        <v>2050</v>
      </c>
      <c r="E293" s="33" t="s">
        <v>2051</v>
      </c>
      <c r="J293" s="32">
        <f>0+J294+J303+J356+J373+J378+J411</f>
      </c>
      <c s="32">
        <f>0+K294+K303+K356+K373+K378+K411</f>
      </c>
      <c s="32">
        <f>0+L294+L303+L356+L373+L378+L411</f>
      </c>
      <c s="32">
        <f>0+M294+M303+M356+M373+M378+M411</f>
      </c>
    </row>
    <row r="294" spans="1:13" ht="12.75">
      <c r="A294" t="s">
        <v>49</v>
      </c>
      <c r="C294" s="31" t="s">
        <v>108</v>
      </c>
      <c r="E294" s="33" t="s">
        <v>1268</v>
      </c>
      <c r="J294" s="32">
        <f>0</f>
      </c>
      <c s="32">
        <f>0</f>
      </c>
      <c s="32">
        <f>0+L295+L299</f>
      </c>
      <c s="32">
        <f>0+M295+M299</f>
      </c>
    </row>
    <row r="295" spans="1:16" ht="12.75">
      <c r="A295" t="s">
        <v>52</v>
      </c>
      <c s="34" t="s">
        <v>143</v>
      </c>
      <c s="34" t="s">
        <v>1950</v>
      </c>
      <c s="35" t="s">
        <v>5</v>
      </c>
      <c s="6" t="s">
        <v>1951</v>
      </c>
      <c s="36" t="s">
        <v>80</v>
      </c>
      <c s="37">
        <v>830</v>
      </c>
      <c s="36">
        <v>0</v>
      </c>
      <c s="36">
        <f>ROUND(G295*H295,6)</f>
      </c>
      <c r="L295" s="38">
        <v>0</v>
      </c>
      <c s="32">
        <f>ROUND(ROUND(L295,2)*ROUND(G295,3),2)</f>
      </c>
      <c s="36" t="s">
        <v>350</v>
      </c>
      <c>
        <f>(M295*21)/100</f>
      </c>
      <c t="s">
        <v>27</v>
      </c>
    </row>
    <row r="296" spans="1:5" ht="12.75">
      <c r="A296" s="35" t="s">
        <v>58</v>
      </c>
      <c r="E296" s="39" t="s">
        <v>5</v>
      </c>
    </row>
    <row r="297" spans="1:5" ht="12.75">
      <c r="A297" s="35" t="s">
        <v>59</v>
      </c>
      <c r="E297" s="40" t="s">
        <v>1269</v>
      </c>
    </row>
    <row r="298" spans="1:5" ht="51">
      <c r="A298" t="s">
        <v>60</v>
      </c>
      <c r="E298" s="39" t="s">
        <v>1949</v>
      </c>
    </row>
    <row r="299" spans="1:16" ht="12.75">
      <c r="A299" t="s">
        <v>52</v>
      </c>
      <c s="34" t="s">
        <v>147</v>
      </c>
      <c s="34" t="s">
        <v>1953</v>
      </c>
      <c s="35" t="s">
        <v>5</v>
      </c>
      <c s="6" t="s">
        <v>1954</v>
      </c>
      <c s="36" t="s">
        <v>80</v>
      </c>
      <c s="37">
        <v>830</v>
      </c>
      <c s="36">
        <v>0</v>
      </c>
      <c s="36">
        <f>ROUND(G299*H299,6)</f>
      </c>
      <c r="L299" s="38">
        <v>0</v>
      </c>
      <c s="32">
        <f>ROUND(ROUND(L299,2)*ROUND(G299,3),2)</f>
      </c>
      <c s="36" t="s">
        <v>350</v>
      </c>
      <c>
        <f>(M299*21)/100</f>
      </c>
      <c t="s">
        <v>27</v>
      </c>
    </row>
    <row r="300" spans="1:5" ht="12.75">
      <c r="A300" s="35" t="s">
        <v>58</v>
      </c>
      <c r="E300" s="39" t="s">
        <v>5</v>
      </c>
    </row>
    <row r="301" spans="1:5" ht="12.75">
      <c r="A301" s="35" t="s">
        <v>59</v>
      </c>
      <c r="E301" s="40" t="s">
        <v>1269</v>
      </c>
    </row>
    <row r="302" spans="1:5" ht="38.25">
      <c r="A302" t="s">
        <v>60</v>
      </c>
      <c r="E302" s="39" t="s">
        <v>1285</v>
      </c>
    </row>
    <row r="303" spans="1:13" ht="12.75">
      <c r="A303" t="s">
        <v>49</v>
      </c>
      <c r="C303" s="31" t="s">
        <v>1955</v>
      </c>
      <c r="E303" s="33" t="s">
        <v>406</v>
      </c>
      <c r="J303" s="32">
        <f>0</f>
      </c>
      <c s="32">
        <f>0</f>
      </c>
      <c s="32">
        <f>0+L304+L308+L312+L316+L320+L324+L328+L332+L336+L340+L344+L348+L352</f>
      </c>
      <c s="32">
        <f>0+M304+M308+M312+M316+M320+M324+M328+M332+M336+M340+M344+M348+M352</f>
      </c>
    </row>
    <row r="304" spans="1:16" ht="12.75">
      <c r="A304" t="s">
        <v>52</v>
      </c>
      <c s="34" t="s">
        <v>53</v>
      </c>
      <c s="34" t="s">
        <v>1956</v>
      </c>
      <c s="35" t="s">
        <v>5</v>
      </c>
      <c s="6" t="s">
        <v>1957</v>
      </c>
      <c s="36" t="s">
        <v>73</v>
      </c>
      <c s="37">
        <v>385</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1269</v>
      </c>
    </row>
    <row r="307" spans="1:5" ht="12.75">
      <c r="A307" t="s">
        <v>60</v>
      </c>
      <c r="E307" s="39" t="s">
        <v>1958</v>
      </c>
    </row>
    <row r="308" spans="1:16" ht="12.75">
      <c r="A308" t="s">
        <v>52</v>
      </c>
      <c s="34" t="s">
        <v>27</v>
      </c>
      <c s="34" t="s">
        <v>1960</v>
      </c>
      <c s="35" t="s">
        <v>5</v>
      </c>
      <c s="6" t="s">
        <v>1961</v>
      </c>
      <c s="36" t="s">
        <v>56</v>
      </c>
      <c s="37">
        <v>7.5</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1269</v>
      </c>
    </row>
    <row r="311" spans="1:5" ht="63.75">
      <c r="A311" t="s">
        <v>60</v>
      </c>
      <c r="E311" s="39" t="s">
        <v>1962</v>
      </c>
    </row>
    <row r="312" spans="1:16" ht="25.5">
      <c r="A312" t="s">
        <v>52</v>
      </c>
      <c s="34" t="s">
        <v>26</v>
      </c>
      <c s="34" t="s">
        <v>2052</v>
      </c>
      <c s="35" t="s">
        <v>5</v>
      </c>
      <c s="6" t="s">
        <v>2053</v>
      </c>
      <c s="36" t="s">
        <v>56</v>
      </c>
      <c s="37">
        <v>315</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1269</v>
      </c>
    </row>
    <row r="315" spans="1:5" ht="63.75">
      <c r="A315" t="s">
        <v>60</v>
      </c>
      <c r="E315" s="39" t="s">
        <v>1962</v>
      </c>
    </row>
    <row r="316" spans="1:16" ht="12.75">
      <c r="A316" t="s">
        <v>52</v>
      </c>
      <c s="34" t="s">
        <v>70</v>
      </c>
      <c s="34" t="s">
        <v>1966</v>
      </c>
      <c s="35" t="s">
        <v>5</v>
      </c>
      <c s="6" t="s">
        <v>1967</v>
      </c>
      <c s="36" t="s">
        <v>56</v>
      </c>
      <c s="37">
        <v>2.2</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1269</v>
      </c>
    </row>
    <row r="319" spans="1:5" ht="63.75">
      <c r="A319" t="s">
        <v>60</v>
      </c>
      <c r="E319" s="39" t="s">
        <v>1962</v>
      </c>
    </row>
    <row r="320" spans="1:16" ht="25.5">
      <c r="A320" t="s">
        <v>52</v>
      </c>
      <c s="34" t="s">
        <v>110</v>
      </c>
      <c s="34" t="s">
        <v>1968</v>
      </c>
      <c s="35" t="s">
        <v>5</v>
      </c>
      <c s="6" t="s">
        <v>1969</v>
      </c>
      <c s="36" t="s">
        <v>1481</v>
      </c>
      <c s="37">
        <v>15</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1269</v>
      </c>
    </row>
    <row r="323" spans="1:5" ht="25.5">
      <c r="A323" t="s">
        <v>60</v>
      </c>
      <c r="E323" s="39" t="s">
        <v>1965</v>
      </c>
    </row>
    <row r="324" spans="1:16" ht="12.75">
      <c r="A324" t="s">
        <v>52</v>
      </c>
      <c s="34" t="s">
        <v>115</v>
      </c>
      <c s="34" t="s">
        <v>407</v>
      </c>
      <c s="35" t="s">
        <v>5</v>
      </c>
      <c s="6" t="s">
        <v>408</v>
      </c>
      <c s="36" t="s">
        <v>56</v>
      </c>
      <c s="37">
        <v>88</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1269</v>
      </c>
    </row>
    <row r="327" spans="1:5" ht="216.75">
      <c r="A327" t="s">
        <v>60</v>
      </c>
      <c r="E327" s="39" t="s">
        <v>1970</v>
      </c>
    </row>
    <row r="328" spans="1:16" ht="12.75">
      <c r="A328" t="s">
        <v>52</v>
      </c>
      <c s="34" t="s">
        <v>75</v>
      </c>
      <c s="34" t="s">
        <v>1971</v>
      </c>
      <c s="35" t="s">
        <v>5</v>
      </c>
      <c s="6" t="s">
        <v>1972</v>
      </c>
      <c s="36" t="s">
        <v>1474</v>
      </c>
      <c s="37">
        <v>720</v>
      </c>
      <c s="36">
        <v>0</v>
      </c>
      <c s="36">
        <f>ROUND(G328*H328,6)</f>
      </c>
      <c r="L328" s="38">
        <v>0</v>
      </c>
      <c s="32">
        <f>ROUND(ROUND(L328,2)*ROUND(G328,3),2)</f>
      </c>
      <c s="36" t="s">
        <v>350</v>
      </c>
      <c>
        <f>(M328*21)/100</f>
      </c>
      <c t="s">
        <v>27</v>
      </c>
    </row>
    <row r="329" spans="1:5" ht="12.75">
      <c r="A329" s="35" t="s">
        <v>58</v>
      </c>
      <c r="E329" s="39" t="s">
        <v>5</v>
      </c>
    </row>
    <row r="330" spans="1:5" ht="12.75">
      <c r="A330" s="35" t="s">
        <v>59</v>
      </c>
      <c r="E330" s="40" t="s">
        <v>1269</v>
      </c>
    </row>
    <row r="331" spans="1:5" ht="25.5">
      <c r="A331" t="s">
        <v>60</v>
      </c>
      <c r="E331" s="39" t="s">
        <v>1632</v>
      </c>
    </row>
    <row r="332" spans="1:16" ht="12.75">
      <c r="A332" t="s">
        <v>52</v>
      </c>
      <c s="34" t="s">
        <v>122</v>
      </c>
      <c s="34" t="s">
        <v>67</v>
      </c>
      <c s="35" t="s">
        <v>5</v>
      </c>
      <c s="6" t="s">
        <v>415</v>
      </c>
      <c s="36" t="s">
        <v>56</v>
      </c>
      <c s="37">
        <v>64</v>
      </c>
      <c s="36">
        <v>0</v>
      </c>
      <c s="36">
        <f>ROUND(G332*H332,6)</f>
      </c>
      <c r="L332" s="38">
        <v>0</v>
      </c>
      <c s="32">
        <f>ROUND(ROUND(L332,2)*ROUND(G332,3),2)</f>
      </c>
      <c s="36" t="s">
        <v>350</v>
      </c>
      <c>
        <f>(M332*21)/100</f>
      </c>
      <c t="s">
        <v>27</v>
      </c>
    </row>
    <row r="333" spans="1:5" ht="12.75">
      <c r="A333" s="35" t="s">
        <v>58</v>
      </c>
      <c r="E333" s="39" t="s">
        <v>5</v>
      </c>
    </row>
    <row r="334" spans="1:5" ht="12.75">
      <c r="A334" s="35" t="s">
        <v>59</v>
      </c>
      <c r="E334" s="40" t="s">
        <v>1269</v>
      </c>
    </row>
    <row r="335" spans="1:5" ht="153">
      <c r="A335" t="s">
        <v>60</v>
      </c>
      <c r="E335" s="39" t="s">
        <v>1973</v>
      </c>
    </row>
    <row r="336" spans="1:16" ht="12.75">
      <c r="A336" t="s">
        <v>52</v>
      </c>
      <c s="34" t="s">
        <v>126</v>
      </c>
      <c s="34" t="s">
        <v>1974</v>
      </c>
      <c s="35" t="s">
        <v>5</v>
      </c>
      <c s="6" t="s">
        <v>1975</v>
      </c>
      <c s="36" t="s">
        <v>73</v>
      </c>
      <c s="37">
        <v>385</v>
      </c>
      <c s="36">
        <v>0</v>
      </c>
      <c s="36">
        <f>ROUND(G336*H336,6)</f>
      </c>
      <c r="L336" s="38">
        <v>0</v>
      </c>
      <c s="32">
        <f>ROUND(ROUND(L336,2)*ROUND(G336,3),2)</f>
      </c>
      <c s="36" t="s">
        <v>350</v>
      </c>
      <c>
        <f>(M336*21)/100</f>
      </c>
      <c t="s">
        <v>27</v>
      </c>
    </row>
    <row r="337" spans="1:5" ht="12.75">
      <c r="A337" s="35" t="s">
        <v>58</v>
      </c>
      <c r="E337" s="39" t="s">
        <v>5</v>
      </c>
    </row>
    <row r="338" spans="1:5" ht="12.75">
      <c r="A338" s="35" t="s">
        <v>59</v>
      </c>
      <c r="E338" s="40" t="s">
        <v>1269</v>
      </c>
    </row>
    <row r="339" spans="1:5" ht="38.25">
      <c r="A339" t="s">
        <v>60</v>
      </c>
      <c r="E339" s="39" t="s">
        <v>1976</v>
      </c>
    </row>
    <row r="340" spans="1:16" ht="12.75">
      <c r="A340" t="s">
        <v>52</v>
      </c>
      <c s="34" t="s">
        <v>130</v>
      </c>
      <c s="34" t="s">
        <v>1977</v>
      </c>
      <c s="35" t="s">
        <v>5</v>
      </c>
      <c s="6" t="s">
        <v>1978</v>
      </c>
      <c s="36" t="s">
        <v>56</v>
      </c>
      <c s="37">
        <v>18</v>
      </c>
      <c s="36">
        <v>0</v>
      </c>
      <c s="36">
        <f>ROUND(G340*H340,6)</f>
      </c>
      <c r="L340" s="38">
        <v>0</v>
      </c>
      <c s="32">
        <f>ROUND(ROUND(L340,2)*ROUND(G340,3),2)</f>
      </c>
      <c s="36" t="s">
        <v>350</v>
      </c>
      <c>
        <f>(M340*21)/100</f>
      </c>
      <c t="s">
        <v>27</v>
      </c>
    </row>
    <row r="341" spans="1:5" ht="12.75">
      <c r="A341" s="35" t="s">
        <v>58</v>
      </c>
      <c r="E341" s="39" t="s">
        <v>5</v>
      </c>
    </row>
    <row r="342" spans="1:5" ht="12.75">
      <c r="A342" s="35" t="s">
        <v>59</v>
      </c>
      <c r="E342" s="40" t="s">
        <v>1269</v>
      </c>
    </row>
    <row r="343" spans="1:5" ht="38.25">
      <c r="A343" t="s">
        <v>60</v>
      </c>
      <c r="E343" s="39" t="s">
        <v>1979</v>
      </c>
    </row>
    <row r="344" spans="1:16" ht="12.75">
      <c r="A344" t="s">
        <v>52</v>
      </c>
      <c s="34" t="s">
        <v>134</v>
      </c>
      <c s="34" t="s">
        <v>1980</v>
      </c>
      <c s="35" t="s">
        <v>5</v>
      </c>
      <c s="6" t="s">
        <v>1981</v>
      </c>
      <c s="36" t="s">
        <v>73</v>
      </c>
      <c s="37">
        <v>75</v>
      </c>
      <c s="36">
        <v>0</v>
      </c>
      <c s="36">
        <f>ROUND(G344*H344,6)</f>
      </c>
      <c r="L344" s="38">
        <v>0</v>
      </c>
      <c s="32">
        <f>ROUND(ROUND(L344,2)*ROUND(G344,3),2)</f>
      </c>
      <c s="36" t="s">
        <v>350</v>
      </c>
      <c>
        <f>(M344*21)/100</f>
      </c>
      <c t="s">
        <v>27</v>
      </c>
    </row>
    <row r="345" spans="1:5" ht="12.75">
      <c r="A345" s="35" t="s">
        <v>58</v>
      </c>
      <c r="E345" s="39" t="s">
        <v>5</v>
      </c>
    </row>
    <row r="346" spans="1:5" ht="12.75">
      <c r="A346" s="35" t="s">
        <v>59</v>
      </c>
      <c r="E346" s="40" t="s">
        <v>1269</v>
      </c>
    </row>
    <row r="347" spans="1:5" ht="89.25">
      <c r="A347" t="s">
        <v>60</v>
      </c>
      <c r="E347" s="39" t="s">
        <v>1982</v>
      </c>
    </row>
    <row r="348" spans="1:16" ht="12.75">
      <c r="A348" t="s">
        <v>52</v>
      </c>
      <c s="34" t="s">
        <v>138</v>
      </c>
      <c s="34" t="s">
        <v>1983</v>
      </c>
      <c s="35" t="s">
        <v>5</v>
      </c>
      <c s="6" t="s">
        <v>1984</v>
      </c>
      <c s="36" t="s">
        <v>73</v>
      </c>
      <c s="37">
        <v>11</v>
      </c>
      <c s="36">
        <v>0</v>
      </c>
      <c s="36">
        <f>ROUND(G348*H348,6)</f>
      </c>
      <c r="L348" s="38">
        <v>0</v>
      </c>
      <c s="32">
        <f>ROUND(ROUND(L348,2)*ROUND(G348,3),2)</f>
      </c>
      <c s="36" t="s">
        <v>350</v>
      </c>
      <c>
        <f>(M348*21)/100</f>
      </c>
      <c t="s">
        <v>27</v>
      </c>
    </row>
    <row r="349" spans="1:5" ht="12.75">
      <c r="A349" s="35" t="s">
        <v>58</v>
      </c>
      <c r="E349" s="39" t="s">
        <v>5</v>
      </c>
    </row>
    <row r="350" spans="1:5" ht="12.75">
      <c r="A350" s="35" t="s">
        <v>59</v>
      </c>
      <c r="E350" s="40" t="s">
        <v>1269</v>
      </c>
    </row>
    <row r="351" spans="1:5" ht="114.75">
      <c r="A351" t="s">
        <v>60</v>
      </c>
      <c r="E351" s="39" t="s">
        <v>1985</v>
      </c>
    </row>
    <row r="352" spans="1:16" ht="12.75">
      <c r="A352" t="s">
        <v>52</v>
      </c>
      <c s="34" t="s">
        <v>203</v>
      </c>
      <c s="34" t="s">
        <v>1986</v>
      </c>
      <c s="35" t="s">
        <v>5</v>
      </c>
      <c s="6" t="s">
        <v>1987</v>
      </c>
      <c s="36" t="s">
        <v>56</v>
      </c>
      <c s="37">
        <v>6</v>
      </c>
      <c s="36">
        <v>0</v>
      </c>
      <c s="36">
        <f>ROUND(G352*H352,6)</f>
      </c>
      <c r="L352" s="38">
        <v>0</v>
      </c>
      <c s="32">
        <f>ROUND(ROUND(L352,2)*ROUND(G352,3),2)</f>
      </c>
      <c s="36" t="s">
        <v>350</v>
      </c>
      <c>
        <f>(M352*21)/100</f>
      </c>
      <c t="s">
        <v>27</v>
      </c>
    </row>
    <row r="353" spans="1:5" ht="12.75">
      <c r="A353" s="35" t="s">
        <v>58</v>
      </c>
      <c r="E353" s="39" t="s">
        <v>5</v>
      </c>
    </row>
    <row r="354" spans="1:5" ht="12.75">
      <c r="A354" s="35" t="s">
        <v>59</v>
      </c>
      <c r="E354" s="40" t="s">
        <v>1269</v>
      </c>
    </row>
    <row r="355" spans="1:5" ht="267.75">
      <c r="A355" t="s">
        <v>60</v>
      </c>
      <c r="E355" s="39" t="s">
        <v>1988</v>
      </c>
    </row>
    <row r="356" spans="1:13" ht="12.75">
      <c r="A356" t="s">
        <v>49</v>
      </c>
      <c r="C356" s="31" t="s">
        <v>1293</v>
      </c>
      <c r="E356" s="33" t="s">
        <v>1294</v>
      </c>
      <c r="J356" s="32">
        <f>0</f>
      </c>
      <c s="32">
        <f>0</f>
      </c>
      <c s="32">
        <f>0+L357+L361+L365+L369</f>
      </c>
      <c s="32">
        <f>0+M357+M361+M365+M369</f>
      </c>
    </row>
    <row r="357" spans="1:16" ht="12.75">
      <c r="A357" t="s">
        <v>52</v>
      </c>
      <c s="34" t="s">
        <v>151</v>
      </c>
      <c s="34" t="s">
        <v>1302</v>
      </c>
      <c s="35" t="s">
        <v>5</v>
      </c>
      <c s="6" t="s">
        <v>1303</v>
      </c>
      <c s="36" t="s">
        <v>80</v>
      </c>
      <c s="37">
        <v>845</v>
      </c>
      <c s="36">
        <v>0</v>
      </c>
      <c s="36">
        <f>ROUND(G357*H357,6)</f>
      </c>
      <c r="L357" s="38">
        <v>0</v>
      </c>
      <c s="32">
        <f>ROUND(ROUND(L357,2)*ROUND(G357,3),2)</f>
      </c>
      <c s="36" t="s">
        <v>350</v>
      </c>
      <c>
        <f>(M357*21)/100</f>
      </c>
      <c t="s">
        <v>27</v>
      </c>
    </row>
    <row r="358" spans="1:5" ht="12.75">
      <c r="A358" s="35" t="s">
        <v>58</v>
      </c>
      <c r="E358" s="39" t="s">
        <v>5</v>
      </c>
    </row>
    <row r="359" spans="1:5" ht="12.75">
      <c r="A359" s="35" t="s">
        <v>59</v>
      </c>
      <c r="E359" s="40" t="s">
        <v>1269</v>
      </c>
    </row>
    <row r="360" spans="1:5" ht="38.25">
      <c r="A360" t="s">
        <v>60</v>
      </c>
      <c r="E360" s="39" t="s">
        <v>1295</v>
      </c>
    </row>
    <row r="361" spans="1:16" ht="25.5">
      <c r="A361" t="s">
        <v>52</v>
      </c>
      <c s="34" t="s">
        <v>155</v>
      </c>
      <c s="34" t="s">
        <v>1314</v>
      </c>
      <c s="35" t="s">
        <v>5</v>
      </c>
      <c s="6" t="s">
        <v>1315</v>
      </c>
      <c s="36" t="s">
        <v>85</v>
      </c>
      <c s="37">
        <v>8</v>
      </c>
      <c s="36">
        <v>0</v>
      </c>
      <c s="36">
        <f>ROUND(G361*H361,6)</f>
      </c>
      <c r="L361" s="38">
        <v>0</v>
      </c>
      <c s="32">
        <f>ROUND(ROUND(L361,2)*ROUND(G361,3),2)</f>
      </c>
      <c s="36" t="s">
        <v>350</v>
      </c>
      <c>
        <f>(M361*21)/100</f>
      </c>
      <c t="s">
        <v>27</v>
      </c>
    </row>
    <row r="362" spans="1:5" ht="12.75">
      <c r="A362" s="35" t="s">
        <v>58</v>
      </c>
      <c r="E362" s="39" t="s">
        <v>5</v>
      </c>
    </row>
    <row r="363" spans="1:5" ht="12.75">
      <c r="A363" s="35" t="s">
        <v>59</v>
      </c>
      <c r="E363" s="40" t="s">
        <v>1269</v>
      </c>
    </row>
    <row r="364" spans="1:5" ht="38.25">
      <c r="A364" t="s">
        <v>60</v>
      </c>
      <c r="E364" s="39" t="s">
        <v>1309</v>
      </c>
    </row>
    <row r="365" spans="1:16" ht="25.5">
      <c r="A365" t="s">
        <v>52</v>
      </c>
      <c s="34" t="s">
        <v>77</v>
      </c>
      <c s="34" t="s">
        <v>2054</v>
      </c>
      <c s="35" t="s">
        <v>5</v>
      </c>
      <c s="6" t="s">
        <v>2055</v>
      </c>
      <c s="36" t="s">
        <v>85</v>
      </c>
      <c s="37">
        <v>6</v>
      </c>
      <c s="36">
        <v>0</v>
      </c>
      <c s="36">
        <f>ROUND(G365*H365,6)</f>
      </c>
      <c r="L365" s="38">
        <v>0</v>
      </c>
      <c s="32">
        <f>ROUND(ROUND(L365,2)*ROUND(G365,3),2)</f>
      </c>
      <c s="36" t="s">
        <v>350</v>
      </c>
      <c>
        <f>(M365*21)/100</f>
      </c>
      <c t="s">
        <v>27</v>
      </c>
    </row>
    <row r="366" spans="1:5" ht="12.75">
      <c r="A366" s="35" t="s">
        <v>58</v>
      </c>
      <c r="E366" s="39" t="s">
        <v>5</v>
      </c>
    </row>
    <row r="367" spans="1:5" ht="12.75">
      <c r="A367" s="35" t="s">
        <v>59</v>
      </c>
      <c r="E367" s="40" t="s">
        <v>1269</v>
      </c>
    </row>
    <row r="368" spans="1:5" ht="38.25">
      <c r="A368" t="s">
        <v>60</v>
      </c>
      <c r="E368" s="39" t="s">
        <v>1309</v>
      </c>
    </row>
    <row r="369" spans="1:16" ht="12.75">
      <c r="A369" t="s">
        <v>52</v>
      </c>
      <c s="34" t="s">
        <v>82</v>
      </c>
      <c s="34" t="s">
        <v>1999</v>
      </c>
      <c s="35" t="s">
        <v>5</v>
      </c>
      <c s="6" t="s">
        <v>2000</v>
      </c>
      <c s="36" t="s">
        <v>80</v>
      </c>
      <c s="37">
        <v>845</v>
      </c>
      <c s="36">
        <v>0</v>
      </c>
      <c s="36">
        <f>ROUND(G369*H369,6)</f>
      </c>
      <c r="L369" s="38">
        <v>0</v>
      </c>
      <c s="32">
        <f>ROUND(ROUND(L369,2)*ROUND(G369,3),2)</f>
      </c>
      <c s="36" t="s">
        <v>350</v>
      </c>
      <c>
        <f>(M369*21)/100</f>
      </c>
      <c t="s">
        <v>27</v>
      </c>
    </row>
    <row r="370" spans="1:5" ht="12.75">
      <c r="A370" s="35" t="s">
        <v>58</v>
      </c>
      <c r="E370" s="39" t="s">
        <v>5</v>
      </c>
    </row>
    <row r="371" spans="1:5" ht="12.75">
      <c r="A371" s="35" t="s">
        <v>59</v>
      </c>
      <c r="E371" s="40" t="s">
        <v>1269</v>
      </c>
    </row>
    <row r="372" spans="1:5" ht="63.75">
      <c r="A372" t="s">
        <v>60</v>
      </c>
      <c r="E372" s="39" t="s">
        <v>2001</v>
      </c>
    </row>
    <row r="373" spans="1:13" ht="12.75">
      <c r="A373" t="s">
        <v>49</v>
      </c>
      <c r="C373" s="31" t="s">
        <v>1321</v>
      </c>
      <c r="E373" s="33" t="s">
        <v>1322</v>
      </c>
      <c r="J373" s="32">
        <f>0</f>
      </c>
      <c s="32">
        <f>0</f>
      </c>
      <c s="32">
        <f>0+L374</f>
      </c>
      <c s="32">
        <f>0+M374</f>
      </c>
    </row>
    <row r="374" spans="1:16" ht="12.75">
      <c r="A374" t="s">
        <v>52</v>
      </c>
      <c s="34" t="s">
        <v>87</v>
      </c>
      <c s="34" t="s">
        <v>2056</v>
      </c>
      <c s="35" t="s">
        <v>5</v>
      </c>
      <c s="6" t="s">
        <v>2057</v>
      </c>
      <c s="36" t="s">
        <v>85</v>
      </c>
      <c s="37">
        <v>1</v>
      </c>
      <c s="36">
        <v>0</v>
      </c>
      <c s="36">
        <f>ROUND(G374*H374,6)</f>
      </c>
      <c r="L374" s="38">
        <v>0</v>
      </c>
      <c s="32">
        <f>ROUND(ROUND(L374,2)*ROUND(G374,3),2)</f>
      </c>
      <c s="36" t="s">
        <v>350</v>
      </c>
      <c>
        <f>(M374*21)/100</f>
      </c>
      <c t="s">
        <v>27</v>
      </c>
    </row>
    <row r="375" spans="1:5" ht="12.75">
      <c r="A375" s="35" t="s">
        <v>58</v>
      </c>
      <c r="E375" s="39" t="s">
        <v>5</v>
      </c>
    </row>
    <row r="376" spans="1:5" ht="12.75">
      <c r="A376" s="35" t="s">
        <v>59</v>
      </c>
      <c r="E376" s="40" t="s">
        <v>1269</v>
      </c>
    </row>
    <row r="377" spans="1:5" ht="63.75">
      <c r="A377" t="s">
        <v>60</v>
      </c>
      <c r="E377" s="39" t="s">
        <v>2004</v>
      </c>
    </row>
    <row r="378" spans="1:13" ht="12.75">
      <c r="A378" t="s">
        <v>49</v>
      </c>
      <c r="C378" s="31" t="s">
        <v>1337</v>
      </c>
      <c r="E378" s="33" t="s">
        <v>1338</v>
      </c>
      <c r="J378" s="32">
        <f>0</f>
      </c>
      <c s="32">
        <f>0</f>
      </c>
      <c s="32">
        <f>0+L379+L383+L387+L391+L395+L399+L403+L407</f>
      </c>
      <c s="32">
        <f>0+M379+M383+M387+M391+M395+M399+M403+M407</f>
      </c>
    </row>
    <row r="379" spans="1:16" ht="12.75">
      <c r="A379" t="s">
        <v>52</v>
      </c>
      <c s="34" t="s">
        <v>91</v>
      </c>
      <c s="34" t="s">
        <v>1339</v>
      </c>
      <c s="35" t="s">
        <v>5</v>
      </c>
      <c s="6" t="s">
        <v>1340</v>
      </c>
      <c s="36" t="s">
        <v>85</v>
      </c>
      <c s="37">
        <v>2</v>
      </c>
      <c s="36">
        <v>0</v>
      </c>
      <c s="36">
        <f>ROUND(G379*H379,6)</f>
      </c>
      <c r="L379" s="38">
        <v>0</v>
      </c>
      <c s="32">
        <f>ROUND(ROUND(L379,2)*ROUND(G379,3),2)</f>
      </c>
      <c s="36" t="s">
        <v>350</v>
      </c>
      <c>
        <f>(M379*21)/100</f>
      </c>
      <c t="s">
        <v>27</v>
      </c>
    </row>
    <row r="380" spans="1:5" ht="12.75">
      <c r="A380" s="35" t="s">
        <v>58</v>
      </c>
      <c r="E380" s="39" t="s">
        <v>5</v>
      </c>
    </row>
    <row r="381" spans="1:5" ht="12.75">
      <c r="A381" s="35" t="s">
        <v>59</v>
      </c>
      <c r="E381" s="40" t="s">
        <v>1269</v>
      </c>
    </row>
    <row r="382" spans="1:5" ht="51">
      <c r="A382" t="s">
        <v>60</v>
      </c>
      <c r="E382" s="39" t="s">
        <v>1341</v>
      </c>
    </row>
    <row r="383" spans="1:16" ht="25.5">
      <c r="A383" t="s">
        <v>52</v>
      </c>
      <c s="34" t="s">
        <v>96</v>
      </c>
      <c s="34" t="s">
        <v>1342</v>
      </c>
      <c s="35" t="s">
        <v>5</v>
      </c>
      <c s="6" t="s">
        <v>1343</v>
      </c>
      <c s="36" t="s">
        <v>85</v>
      </c>
      <c s="37">
        <v>1</v>
      </c>
      <c s="36">
        <v>0</v>
      </c>
      <c s="36">
        <f>ROUND(G383*H383,6)</f>
      </c>
      <c r="L383" s="38">
        <v>0</v>
      </c>
      <c s="32">
        <f>ROUND(ROUND(L383,2)*ROUND(G383,3),2)</f>
      </c>
      <c s="36" t="s">
        <v>350</v>
      </c>
      <c>
        <f>(M383*21)/100</f>
      </c>
      <c t="s">
        <v>27</v>
      </c>
    </row>
    <row r="384" spans="1:5" ht="12.75">
      <c r="A384" s="35" t="s">
        <v>58</v>
      </c>
      <c r="E384" s="39" t="s">
        <v>5</v>
      </c>
    </row>
    <row r="385" spans="1:5" ht="12.75">
      <c r="A385" s="35" t="s">
        <v>59</v>
      </c>
      <c r="E385" s="40" t="s">
        <v>1269</v>
      </c>
    </row>
    <row r="386" spans="1:5" ht="63.75">
      <c r="A386" t="s">
        <v>60</v>
      </c>
      <c r="E386" s="39" t="s">
        <v>1344</v>
      </c>
    </row>
    <row r="387" spans="1:16" ht="25.5">
      <c r="A387" t="s">
        <v>52</v>
      </c>
      <c s="34" t="s">
        <v>181</v>
      </c>
      <c s="34" t="s">
        <v>1126</v>
      </c>
      <c s="35" t="s">
        <v>5</v>
      </c>
      <c s="6" t="s">
        <v>1127</v>
      </c>
      <c s="36" t="s">
        <v>85</v>
      </c>
      <c s="37">
        <v>1</v>
      </c>
      <c s="36">
        <v>0</v>
      </c>
      <c s="36">
        <f>ROUND(G387*H387,6)</f>
      </c>
      <c r="L387" s="38">
        <v>0</v>
      </c>
      <c s="32">
        <f>ROUND(ROUND(L387,2)*ROUND(G387,3),2)</f>
      </c>
      <c s="36" t="s">
        <v>350</v>
      </c>
      <c>
        <f>(M387*21)/100</f>
      </c>
      <c t="s">
        <v>27</v>
      </c>
    </row>
    <row r="388" spans="1:5" ht="12.75">
      <c r="A388" s="35" t="s">
        <v>58</v>
      </c>
      <c r="E388" s="39" t="s">
        <v>5</v>
      </c>
    </row>
    <row r="389" spans="1:5" ht="12.75">
      <c r="A389" s="35" t="s">
        <v>59</v>
      </c>
      <c r="E389" s="40" t="s">
        <v>1269</v>
      </c>
    </row>
    <row r="390" spans="1:5" ht="38.25">
      <c r="A390" t="s">
        <v>60</v>
      </c>
      <c r="E390" s="39" t="s">
        <v>1347</v>
      </c>
    </row>
    <row r="391" spans="1:16" ht="12.75">
      <c r="A391" t="s">
        <v>52</v>
      </c>
      <c s="34" t="s">
        <v>186</v>
      </c>
      <c s="34" t="s">
        <v>1351</v>
      </c>
      <c s="35" t="s">
        <v>5</v>
      </c>
      <c s="6" t="s">
        <v>1352</v>
      </c>
      <c s="36" t="s">
        <v>85</v>
      </c>
      <c s="37">
        <v>6</v>
      </c>
      <c s="36">
        <v>0</v>
      </c>
      <c s="36">
        <f>ROUND(G391*H391,6)</f>
      </c>
      <c r="L391" s="38">
        <v>0</v>
      </c>
      <c s="32">
        <f>ROUND(ROUND(L391,2)*ROUND(G391,3),2)</f>
      </c>
      <c s="36" t="s">
        <v>350</v>
      </c>
      <c>
        <f>(M391*21)/100</f>
      </c>
      <c t="s">
        <v>27</v>
      </c>
    </row>
    <row r="392" spans="1:5" ht="12.75">
      <c r="A392" s="35" t="s">
        <v>58</v>
      </c>
      <c r="E392" s="39" t="s">
        <v>5</v>
      </c>
    </row>
    <row r="393" spans="1:5" ht="12.75">
      <c r="A393" s="35" t="s">
        <v>59</v>
      </c>
      <c r="E393" s="40" t="s">
        <v>1269</v>
      </c>
    </row>
    <row r="394" spans="1:5" ht="38.25">
      <c r="A394" t="s">
        <v>60</v>
      </c>
      <c r="E394" s="39" t="s">
        <v>1350</v>
      </c>
    </row>
    <row r="395" spans="1:16" ht="12.75">
      <c r="A395" t="s">
        <v>52</v>
      </c>
      <c s="34" t="s">
        <v>189</v>
      </c>
      <c s="34" t="s">
        <v>1356</v>
      </c>
      <c s="35" t="s">
        <v>5</v>
      </c>
      <c s="6" t="s">
        <v>1357</v>
      </c>
      <c s="36" t="s">
        <v>310</v>
      </c>
      <c s="37">
        <v>12</v>
      </c>
      <c s="36">
        <v>0</v>
      </c>
      <c s="36">
        <f>ROUND(G395*H395,6)</f>
      </c>
      <c r="L395" s="38">
        <v>0</v>
      </c>
      <c s="32">
        <f>ROUND(ROUND(L395,2)*ROUND(G395,3),2)</f>
      </c>
      <c s="36" t="s">
        <v>350</v>
      </c>
      <c>
        <f>(M395*21)/100</f>
      </c>
      <c t="s">
        <v>27</v>
      </c>
    </row>
    <row r="396" spans="1:5" ht="12.75">
      <c r="A396" s="35" t="s">
        <v>58</v>
      </c>
      <c r="E396" s="39" t="s">
        <v>5</v>
      </c>
    </row>
    <row r="397" spans="1:5" ht="12.75">
      <c r="A397" s="35" t="s">
        <v>59</v>
      </c>
      <c r="E397" s="40" t="s">
        <v>1269</v>
      </c>
    </row>
    <row r="398" spans="1:5" ht="38.25">
      <c r="A398" t="s">
        <v>60</v>
      </c>
      <c r="E398" s="39" t="s">
        <v>1358</v>
      </c>
    </row>
    <row r="399" spans="1:16" ht="12.75">
      <c r="A399" t="s">
        <v>52</v>
      </c>
      <c s="34" t="s">
        <v>193</v>
      </c>
      <c s="34" t="s">
        <v>2058</v>
      </c>
      <c s="35" t="s">
        <v>5</v>
      </c>
      <c s="6" t="s">
        <v>2059</v>
      </c>
      <c s="36" t="s">
        <v>310</v>
      </c>
      <c s="37">
        <v>12</v>
      </c>
      <c s="36">
        <v>0</v>
      </c>
      <c s="36">
        <f>ROUND(G399*H399,6)</f>
      </c>
      <c r="L399" s="38">
        <v>0</v>
      </c>
      <c s="32">
        <f>ROUND(ROUND(L399,2)*ROUND(G399,3),2)</f>
      </c>
      <c s="36" t="s">
        <v>350</v>
      </c>
      <c>
        <f>(M399*21)/100</f>
      </c>
      <c t="s">
        <v>27</v>
      </c>
    </row>
    <row r="400" spans="1:5" ht="12.75">
      <c r="A400" s="35" t="s">
        <v>58</v>
      </c>
      <c r="E400" s="39" t="s">
        <v>5</v>
      </c>
    </row>
    <row r="401" spans="1:5" ht="12.75">
      <c r="A401" s="35" t="s">
        <v>59</v>
      </c>
      <c r="E401" s="40" t="s">
        <v>1269</v>
      </c>
    </row>
    <row r="402" spans="1:5" ht="51">
      <c r="A402" t="s">
        <v>60</v>
      </c>
      <c r="E402" s="39" t="s">
        <v>2060</v>
      </c>
    </row>
    <row r="403" spans="1:16" ht="12.75">
      <c r="A403" t="s">
        <v>52</v>
      </c>
      <c s="34" t="s">
        <v>196</v>
      </c>
      <c s="34" t="s">
        <v>1128</v>
      </c>
      <c s="35" t="s">
        <v>5</v>
      </c>
      <c s="6" t="s">
        <v>1129</v>
      </c>
      <c s="36" t="s">
        <v>310</v>
      </c>
      <c s="37">
        <v>6</v>
      </c>
      <c s="36">
        <v>0</v>
      </c>
      <c s="36">
        <f>ROUND(G403*H403,6)</f>
      </c>
      <c r="L403" s="38">
        <v>0</v>
      </c>
      <c s="32">
        <f>ROUND(ROUND(L403,2)*ROUND(G403,3),2)</f>
      </c>
      <c s="36" t="s">
        <v>350</v>
      </c>
      <c>
        <f>(M403*21)/100</f>
      </c>
      <c t="s">
        <v>27</v>
      </c>
    </row>
    <row r="404" spans="1:5" ht="12.75">
      <c r="A404" s="35" t="s">
        <v>58</v>
      </c>
      <c r="E404" s="39" t="s">
        <v>5</v>
      </c>
    </row>
    <row r="405" spans="1:5" ht="12.75">
      <c r="A405" s="35" t="s">
        <v>59</v>
      </c>
      <c r="E405" s="40" t="s">
        <v>1269</v>
      </c>
    </row>
    <row r="406" spans="1:5" ht="38.25">
      <c r="A406" t="s">
        <v>60</v>
      </c>
      <c r="E406" s="39" t="s">
        <v>1359</v>
      </c>
    </row>
    <row r="407" spans="1:16" ht="12.75">
      <c r="A407" t="s">
        <v>52</v>
      </c>
      <c s="34" t="s">
        <v>200</v>
      </c>
      <c s="34" t="s">
        <v>1132</v>
      </c>
      <c s="35" t="s">
        <v>5</v>
      </c>
      <c s="6" t="s">
        <v>1133</v>
      </c>
      <c s="36" t="s">
        <v>310</v>
      </c>
      <c s="37">
        <v>6</v>
      </c>
      <c s="36">
        <v>0</v>
      </c>
      <c s="36">
        <f>ROUND(G407*H407,6)</f>
      </c>
      <c r="L407" s="38">
        <v>0</v>
      </c>
      <c s="32">
        <f>ROUND(ROUND(L407,2)*ROUND(G407,3),2)</f>
      </c>
      <c s="36" t="s">
        <v>350</v>
      </c>
      <c>
        <f>(M407*21)/100</f>
      </c>
      <c t="s">
        <v>27</v>
      </c>
    </row>
    <row r="408" spans="1:5" ht="12.75">
      <c r="A408" s="35" t="s">
        <v>58</v>
      </c>
      <c r="E408" s="39" t="s">
        <v>5</v>
      </c>
    </row>
    <row r="409" spans="1:5" ht="12.75">
      <c r="A409" s="35" t="s">
        <v>59</v>
      </c>
      <c r="E409" s="40" t="s">
        <v>1269</v>
      </c>
    </row>
    <row r="410" spans="1:5" ht="38.25">
      <c r="A410" t="s">
        <v>60</v>
      </c>
      <c r="E410" s="39" t="s">
        <v>1361</v>
      </c>
    </row>
    <row r="411" spans="1:13" ht="12.75">
      <c r="A411" t="s">
        <v>49</v>
      </c>
      <c r="C411" s="31" t="s">
        <v>367</v>
      </c>
      <c r="E411" s="33" t="s">
        <v>584</v>
      </c>
      <c r="J411" s="32">
        <f>0</f>
      </c>
      <c s="32">
        <f>0</f>
      </c>
      <c s="32">
        <f>0+L412+L416+L420+L424</f>
      </c>
      <c s="32">
        <f>0+M412+M416+M420+M424</f>
      </c>
    </row>
    <row r="412" spans="1:16" ht="25.5">
      <c r="A412" t="s">
        <v>52</v>
      </c>
      <c s="34" t="s">
        <v>207</v>
      </c>
      <c s="34" t="s">
        <v>1512</v>
      </c>
      <c s="35" t="s">
        <v>371</v>
      </c>
      <c s="6" t="s">
        <v>1513</v>
      </c>
      <c s="36" t="s">
        <v>373</v>
      </c>
      <c s="37">
        <v>44</v>
      </c>
      <c s="36">
        <v>0</v>
      </c>
      <c s="36">
        <f>ROUND(G412*H412,6)</f>
      </c>
      <c r="L412" s="38">
        <v>0</v>
      </c>
      <c s="32">
        <f>ROUND(ROUND(L412,2)*ROUND(G412,3),2)</f>
      </c>
      <c s="36" t="s">
        <v>350</v>
      </c>
      <c>
        <f>(M412*21)/100</f>
      </c>
      <c t="s">
        <v>27</v>
      </c>
    </row>
    <row r="413" spans="1:5" ht="12.75">
      <c r="A413" s="35" t="s">
        <v>58</v>
      </c>
      <c r="E413" s="39" t="s">
        <v>374</v>
      </c>
    </row>
    <row r="414" spans="1:5" ht="12.75">
      <c r="A414" s="35" t="s">
        <v>59</v>
      </c>
      <c r="E414" s="40" t="s">
        <v>1269</v>
      </c>
    </row>
    <row r="415" spans="1:5" ht="165.75">
      <c r="A415" t="s">
        <v>60</v>
      </c>
      <c r="E415" s="39" t="s">
        <v>517</v>
      </c>
    </row>
    <row r="416" spans="1:16" ht="25.5">
      <c r="A416" t="s">
        <v>52</v>
      </c>
      <c s="34" t="s">
        <v>159</v>
      </c>
      <c s="34" t="s">
        <v>2061</v>
      </c>
      <c s="35" t="s">
        <v>371</v>
      </c>
      <c s="6" t="s">
        <v>2062</v>
      </c>
      <c s="36" t="s">
        <v>373</v>
      </c>
      <c s="37">
        <v>0.1</v>
      </c>
      <c s="36">
        <v>0</v>
      </c>
      <c s="36">
        <f>ROUND(G416*H416,6)</f>
      </c>
      <c r="L416" s="38">
        <v>0</v>
      </c>
      <c s="32">
        <f>ROUND(ROUND(L416,2)*ROUND(G416,3),2)</f>
      </c>
      <c s="36" t="s">
        <v>350</v>
      </c>
      <c>
        <f>(M416*21)/100</f>
      </c>
      <c t="s">
        <v>27</v>
      </c>
    </row>
    <row r="417" spans="1:5" ht="12.75">
      <c r="A417" s="35" t="s">
        <v>58</v>
      </c>
      <c r="E417" s="39" t="s">
        <v>374</v>
      </c>
    </row>
    <row r="418" spans="1:5" ht="12.75">
      <c r="A418" s="35" t="s">
        <v>59</v>
      </c>
      <c r="E418" s="40" t="s">
        <v>1269</v>
      </c>
    </row>
    <row r="419" spans="1:5" ht="165.75">
      <c r="A419" t="s">
        <v>60</v>
      </c>
      <c r="E419" s="39" t="s">
        <v>517</v>
      </c>
    </row>
    <row r="420" spans="1:16" ht="25.5">
      <c r="A420" t="s">
        <v>52</v>
      </c>
      <c s="34" t="s">
        <v>210</v>
      </c>
      <c s="34" t="s">
        <v>1826</v>
      </c>
      <c s="35" t="s">
        <v>371</v>
      </c>
      <c s="6" t="s">
        <v>1827</v>
      </c>
      <c s="36" t="s">
        <v>373</v>
      </c>
      <c s="37">
        <v>10.5</v>
      </c>
      <c s="36">
        <v>0</v>
      </c>
      <c s="36">
        <f>ROUND(G420*H420,6)</f>
      </c>
      <c r="L420" s="38">
        <v>0</v>
      </c>
      <c s="32">
        <f>ROUND(ROUND(L420,2)*ROUND(G420,3),2)</f>
      </c>
      <c s="36" t="s">
        <v>350</v>
      </c>
      <c>
        <f>(M420*21)/100</f>
      </c>
      <c t="s">
        <v>27</v>
      </c>
    </row>
    <row r="421" spans="1:5" ht="12.75">
      <c r="A421" s="35" t="s">
        <v>58</v>
      </c>
      <c r="E421" s="39" t="s">
        <v>374</v>
      </c>
    </row>
    <row r="422" spans="1:5" ht="12.75">
      <c r="A422" s="35" t="s">
        <v>59</v>
      </c>
      <c r="E422" s="40" t="s">
        <v>1269</v>
      </c>
    </row>
    <row r="423" spans="1:5" ht="165.75">
      <c r="A423" t="s">
        <v>60</v>
      </c>
      <c r="E423" s="39" t="s">
        <v>517</v>
      </c>
    </row>
    <row r="424" spans="1:16" ht="38.25">
      <c r="A424" t="s">
        <v>52</v>
      </c>
      <c s="34" t="s">
        <v>215</v>
      </c>
      <c s="34" t="s">
        <v>1518</v>
      </c>
      <c s="35" t="s">
        <v>371</v>
      </c>
      <c s="6" t="s">
        <v>2007</v>
      </c>
      <c s="36" t="s">
        <v>373</v>
      </c>
      <c s="37">
        <v>0.24</v>
      </c>
      <c s="36">
        <v>0</v>
      </c>
      <c s="36">
        <f>ROUND(G424*H424,6)</f>
      </c>
      <c r="L424" s="38">
        <v>0</v>
      </c>
      <c s="32">
        <f>ROUND(ROUND(L424,2)*ROUND(G424,3),2)</f>
      </c>
      <c s="36" t="s">
        <v>350</v>
      </c>
      <c>
        <f>(M424*21)/100</f>
      </c>
      <c t="s">
        <v>27</v>
      </c>
    </row>
    <row r="425" spans="1:5" ht="12.75">
      <c r="A425" s="35" t="s">
        <v>58</v>
      </c>
      <c r="E425" s="39" t="s">
        <v>374</v>
      </c>
    </row>
    <row r="426" spans="1:5" ht="12.75">
      <c r="A426" s="35" t="s">
        <v>59</v>
      </c>
      <c r="E426" s="40" t="s">
        <v>1269</v>
      </c>
    </row>
    <row r="427" spans="1:5" ht="165.75">
      <c r="A427" t="s">
        <v>60</v>
      </c>
      <c r="E427" s="39" t="s">
        <v>517</v>
      </c>
    </row>
    <row r="428" spans="1:13" ht="12.75">
      <c r="A428" t="s">
        <v>46</v>
      </c>
      <c r="C428" s="31" t="s">
        <v>2063</v>
      </c>
      <c r="E428" s="33" t="s">
        <v>2064</v>
      </c>
      <c r="J428" s="32">
        <f>0+J429+J438+J471+J484+J513</f>
      </c>
      <c s="32">
        <f>0+K429+K438+K471+K484+K513</f>
      </c>
      <c s="32">
        <f>0+L429+L438+L471+L484+L513</f>
      </c>
      <c s="32">
        <f>0+M429+M438+M471+M484+M513</f>
      </c>
    </row>
    <row r="429" spans="1:13" ht="12.75">
      <c r="A429" t="s">
        <v>49</v>
      </c>
      <c r="C429" s="31" t="s">
        <v>108</v>
      </c>
      <c r="E429" s="33" t="s">
        <v>1268</v>
      </c>
      <c r="J429" s="32">
        <f>0</f>
      </c>
      <c s="32">
        <f>0</f>
      </c>
      <c s="32">
        <f>0+L430+L434</f>
      </c>
      <c s="32">
        <f>0+M430+M434</f>
      </c>
    </row>
    <row r="430" spans="1:16" ht="12.75">
      <c r="A430" t="s">
        <v>52</v>
      </c>
      <c s="34" t="s">
        <v>126</v>
      </c>
      <c s="34" t="s">
        <v>528</v>
      </c>
      <c s="35" t="s">
        <v>5</v>
      </c>
      <c s="6" t="s">
        <v>529</v>
      </c>
      <c s="36" t="s">
        <v>80</v>
      </c>
      <c s="37">
        <v>40</v>
      </c>
      <c s="36">
        <v>0</v>
      </c>
      <c s="36">
        <f>ROUND(G430*H430,6)</f>
      </c>
      <c r="L430" s="38">
        <v>0</v>
      </c>
      <c s="32">
        <f>ROUND(ROUND(L430,2)*ROUND(G430,3),2)</f>
      </c>
      <c s="36" t="s">
        <v>350</v>
      </c>
      <c>
        <f>(M430*21)/100</f>
      </c>
      <c t="s">
        <v>27</v>
      </c>
    </row>
    <row r="431" spans="1:5" ht="12.75">
      <c r="A431" s="35" t="s">
        <v>58</v>
      </c>
      <c r="E431" s="39" t="s">
        <v>5</v>
      </c>
    </row>
    <row r="432" spans="1:5" ht="12.75">
      <c r="A432" s="35" t="s">
        <v>59</v>
      </c>
      <c r="E432" s="40" t="s">
        <v>1269</v>
      </c>
    </row>
    <row r="433" spans="1:5" ht="51">
      <c r="A433" t="s">
        <v>60</v>
      </c>
      <c r="E433" s="39" t="s">
        <v>1949</v>
      </c>
    </row>
    <row r="434" spans="1:16" ht="12.75">
      <c r="A434" t="s">
        <v>52</v>
      </c>
      <c s="34" t="s">
        <v>130</v>
      </c>
      <c s="34" t="s">
        <v>135</v>
      </c>
      <c s="35" t="s">
        <v>5</v>
      </c>
      <c s="6" t="s">
        <v>136</v>
      </c>
      <c s="36" t="s">
        <v>80</v>
      </c>
      <c s="37">
        <v>40</v>
      </c>
      <c s="36">
        <v>0</v>
      </c>
      <c s="36">
        <f>ROUND(G434*H434,6)</f>
      </c>
      <c r="L434" s="38">
        <v>0</v>
      </c>
      <c s="32">
        <f>ROUND(ROUND(L434,2)*ROUND(G434,3),2)</f>
      </c>
      <c s="36" t="s">
        <v>350</v>
      </c>
      <c>
        <f>(M434*21)/100</f>
      </c>
      <c t="s">
        <v>27</v>
      </c>
    </row>
    <row r="435" spans="1:5" ht="12.75">
      <c r="A435" s="35" t="s">
        <v>58</v>
      </c>
      <c r="E435" s="39" t="s">
        <v>5</v>
      </c>
    </row>
    <row r="436" spans="1:5" ht="12.75">
      <c r="A436" s="35" t="s">
        <v>59</v>
      </c>
      <c r="E436" s="40" t="s">
        <v>1269</v>
      </c>
    </row>
    <row r="437" spans="1:5" ht="76.5">
      <c r="A437" t="s">
        <v>60</v>
      </c>
      <c r="E437" s="39" t="s">
        <v>1952</v>
      </c>
    </row>
    <row r="438" spans="1:13" ht="12.75">
      <c r="A438" t="s">
        <v>49</v>
      </c>
      <c r="C438" s="31" t="s">
        <v>1955</v>
      </c>
      <c r="E438" s="33" t="s">
        <v>406</v>
      </c>
      <c r="J438" s="32">
        <f>0</f>
      </c>
      <c s="32">
        <f>0</f>
      </c>
      <c s="32">
        <f>0+L439+L443+L447+L451+L455+L459+L463+L467</f>
      </c>
      <c s="32">
        <f>0+M439+M443+M447+M451+M455+M459+M463+M467</f>
      </c>
    </row>
    <row r="439" spans="1:16" ht="12.75">
      <c r="A439" t="s">
        <v>52</v>
      </c>
      <c s="34" t="s">
        <v>53</v>
      </c>
      <c s="34" t="s">
        <v>1956</v>
      </c>
      <c s="35" t="s">
        <v>5</v>
      </c>
      <c s="6" t="s">
        <v>1957</v>
      </c>
      <c s="36" t="s">
        <v>73</v>
      </c>
      <c s="37">
        <v>50</v>
      </c>
      <c s="36">
        <v>0</v>
      </c>
      <c s="36">
        <f>ROUND(G439*H439,6)</f>
      </c>
      <c r="L439" s="38">
        <v>0</v>
      </c>
      <c s="32">
        <f>ROUND(ROUND(L439,2)*ROUND(G439,3),2)</f>
      </c>
      <c s="36" t="s">
        <v>350</v>
      </c>
      <c>
        <f>(M439*21)/100</f>
      </c>
      <c t="s">
        <v>27</v>
      </c>
    </row>
    <row r="440" spans="1:5" ht="12.75">
      <c r="A440" s="35" t="s">
        <v>58</v>
      </c>
      <c r="E440" s="39" t="s">
        <v>5</v>
      </c>
    </row>
    <row r="441" spans="1:5" ht="12.75">
      <c r="A441" s="35" t="s">
        <v>59</v>
      </c>
      <c r="E441" s="40" t="s">
        <v>1269</v>
      </c>
    </row>
    <row r="442" spans="1:5" ht="12.75">
      <c r="A442" t="s">
        <v>60</v>
      </c>
      <c r="E442" s="39" t="s">
        <v>1958</v>
      </c>
    </row>
    <row r="443" spans="1:16" ht="12.75">
      <c r="A443" t="s">
        <v>52</v>
      </c>
      <c s="34" t="s">
        <v>27</v>
      </c>
      <c s="34" t="s">
        <v>1838</v>
      </c>
      <c s="35" t="s">
        <v>5</v>
      </c>
      <c s="6" t="s">
        <v>1839</v>
      </c>
      <c s="36" t="s">
        <v>73</v>
      </c>
      <c s="37">
        <v>5</v>
      </c>
      <c s="36">
        <v>0</v>
      </c>
      <c s="36">
        <f>ROUND(G443*H443,6)</f>
      </c>
      <c r="L443" s="38">
        <v>0</v>
      </c>
      <c s="32">
        <f>ROUND(ROUND(L443,2)*ROUND(G443,3),2)</f>
      </c>
      <c s="36" t="s">
        <v>350</v>
      </c>
      <c>
        <f>(M443*21)/100</f>
      </c>
      <c t="s">
        <v>27</v>
      </c>
    </row>
    <row r="444" spans="1:5" ht="12.75">
      <c r="A444" s="35" t="s">
        <v>58</v>
      </c>
      <c r="E444" s="39" t="s">
        <v>5</v>
      </c>
    </row>
    <row r="445" spans="1:5" ht="12.75">
      <c r="A445" s="35" t="s">
        <v>59</v>
      </c>
      <c r="E445" s="40" t="s">
        <v>1269</v>
      </c>
    </row>
    <row r="446" spans="1:5" ht="25.5">
      <c r="A446" t="s">
        <v>60</v>
      </c>
      <c r="E446" s="39" t="s">
        <v>1959</v>
      </c>
    </row>
    <row r="447" spans="1:16" ht="12.75">
      <c r="A447" t="s">
        <v>52</v>
      </c>
      <c s="34" t="s">
        <v>26</v>
      </c>
      <c s="34" t="s">
        <v>1842</v>
      </c>
      <c s="35" t="s">
        <v>5</v>
      </c>
      <c s="6" t="s">
        <v>1843</v>
      </c>
      <c s="36" t="s">
        <v>56</v>
      </c>
      <c s="37">
        <v>16</v>
      </c>
      <c s="36">
        <v>0</v>
      </c>
      <c s="36">
        <f>ROUND(G447*H447,6)</f>
      </c>
      <c r="L447" s="38">
        <v>0</v>
      </c>
      <c s="32">
        <f>ROUND(ROUND(L447,2)*ROUND(G447,3),2)</f>
      </c>
      <c s="36" t="s">
        <v>350</v>
      </c>
      <c>
        <f>(M447*21)/100</f>
      </c>
      <c t="s">
        <v>27</v>
      </c>
    </row>
    <row r="448" spans="1:5" ht="12.75">
      <c r="A448" s="35" t="s">
        <v>58</v>
      </c>
      <c r="E448" s="39" t="s">
        <v>5</v>
      </c>
    </row>
    <row r="449" spans="1:5" ht="12.75">
      <c r="A449" s="35" t="s">
        <v>59</v>
      </c>
      <c r="E449" s="40" t="s">
        <v>1269</v>
      </c>
    </row>
    <row r="450" spans="1:5" ht="216.75">
      <c r="A450" t="s">
        <v>60</v>
      </c>
      <c r="E450" s="39" t="s">
        <v>1970</v>
      </c>
    </row>
    <row r="451" spans="1:16" ht="12.75">
      <c r="A451" t="s">
        <v>52</v>
      </c>
      <c s="34" t="s">
        <v>70</v>
      </c>
      <c s="34" t="s">
        <v>407</v>
      </c>
      <c s="35" t="s">
        <v>5</v>
      </c>
      <c s="6" t="s">
        <v>408</v>
      </c>
      <c s="36" t="s">
        <v>56</v>
      </c>
      <c s="37">
        <v>11</v>
      </c>
      <c s="36">
        <v>0</v>
      </c>
      <c s="36">
        <f>ROUND(G451*H451,6)</f>
      </c>
      <c r="L451" s="38">
        <v>0</v>
      </c>
      <c s="32">
        <f>ROUND(ROUND(L451,2)*ROUND(G451,3),2)</f>
      </c>
      <c s="36" t="s">
        <v>350</v>
      </c>
      <c>
        <f>(M451*21)/100</f>
      </c>
      <c t="s">
        <v>27</v>
      </c>
    </row>
    <row r="452" spans="1:5" ht="12.75">
      <c r="A452" s="35" t="s">
        <v>58</v>
      </c>
      <c r="E452" s="39" t="s">
        <v>5</v>
      </c>
    </row>
    <row r="453" spans="1:5" ht="12.75">
      <c r="A453" s="35" t="s">
        <v>59</v>
      </c>
      <c r="E453" s="40" t="s">
        <v>1269</v>
      </c>
    </row>
    <row r="454" spans="1:5" ht="216.75">
      <c r="A454" t="s">
        <v>60</v>
      </c>
      <c r="E454" s="39" t="s">
        <v>1970</v>
      </c>
    </row>
    <row r="455" spans="1:16" ht="12.75">
      <c r="A455" t="s">
        <v>52</v>
      </c>
      <c s="34" t="s">
        <v>110</v>
      </c>
      <c s="34" t="s">
        <v>2065</v>
      </c>
      <c s="35" t="s">
        <v>5</v>
      </c>
      <c s="6" t="s">
        <v>2066</v>
      </c>
      <c s="36" t="s">
        <v>80</v>
      </c>
      <c s="37">
        <v>11</v>
      </c>
      <c s="36">
        <v>0</v>
      </c>
      <c s="36">
        <f>ROUND(G455*H455,6)</f>
      </c>
      <c r="L455" s="38">
        <v>0</v>
      </c>
      <c s="32">
        <f>ROUND(ROUND(L455,2)*ROUND(G455,3),2)</f>
      </c>
      <c s="36" t="s">
        <v>350</v>
      </c>
      <c>
        <f>(M455*21)/100</f>
      </c>
      <c t="s">
        <v>27</v>
      </c>
    </row>
    <row r="456" spans="1:5" ht="12.75">
      <c r="A456" s="35" t="s">
        <v>58</v>
      </c>
      <c r="E456" s="39" t="s">
        <v>5</v>
      </c>
    </row>
    <row r="457" spans="1:5" ht="12.75">
      <c r="A457" s="35" t="s">
        <v>59</v>
      </c>
      <c r="E457" s="40" t="s">
        <v>1269</v>
      </c>
    </row>
    <row r="458" spans="1:5" ht="25.5">
      <c r="A458" t="s">
        <v>60</v>
      </c>
      <c r="E458" s="39" t="s">
        <v>2067</v>
      </c>
    </row>
    <row r="459" spans="1:16" ht="12.75">
      <c r="A459" t="s">
        <v>52</v>
      </c>
      <c s="34" t="s">
        <v>115</v>
      </c>
      <c s="34" t="s">
        <v>67</v>
      </c>
      <c s="35" t="s">
        <v>5</v>
      </c>
      <c s="6" t="s">
        <v>415</v>
      </c>
      <c s="36" t="s">
        <v>56</v>
      </c>
      <c s="37">
        <v>25</v>
      </c>
      <c s="36">
        <v>0</v>
      </c>
      <c s="36">
        <f>ROUND(G459*H459,6)</f>
      </c>
      <c r="L459" s="38">
        <v>0</v>
      </c>
      <c s="32">
        <f>ROUND(ROUND(L459,2)*ROUND(G459,3),2)</f>
      </c>
      <c s="36" t="s">
        <v>350</v>
      </c>
      <c>
        <f>(M459*21)/100</f>
      </c>
      <c t="s">
        <v>27</v>
      </c>
    </row>
    <row r="460" spans="1:5" ht="12.75">
      <c r="A460" s="35" t="s">
        <v>58</v>
      </c>
      <c r="E460" s="39" t="s">
        <v>5</v>
      </c>
    </row>
    <row r="461" spans="1:5" ht="12.75">
      <c r="A461" s="35" t="s">
        <v>59</v>
      </c>
      <c r="E461" s="40" t="s">
        <v>1269</v>
      </c>
    </row>
    <row r="462" spans="1:5" ht="153">
      <c r="A462" t="s">
        <v>60</v>
      </c>
      <c r="E462" s="39" t="s">
        <v>1973</v>
      </c>
    </row>
    <row r="463" spans="1:16" ht="12.75">
      <c r="A463" t="s">
        <v>52</v>
      </c>
      <c s="34" t="s">
        <v>75</v>
      </c>
      <c s="34" t="s">
        <v>1974</v>
      </c>
      <c s="35" t="s">
        <v>5</v>
      </c>
      <c s="6" t="s">
        <v>1975</v>
      </c>
      <c s="36" t="s">
        <v>73</v>
      </c>
      <c s="37">
        <v>50</v>
      </c>
      <c s="36">
        <v>0</v>
      </c>
      <c s="36">
        <f>ROUND(G463*H463,6)</f>
      </c>
      <c r="L463" s="38">
        <v>0</v>
      </c>
      <c s="32">
        <f>ROUND(ROUND(L463,2)*ROUND(G463,3),2)</f>
      </c>
      <c s="36" t="s">
        <v>350</v>
      </c>
      <c>
        <f>(M463*21)/100</f>
      </c>
      <c t="s">
        <v>27</v>
      </c>
    </row>
    <row r="464" spans="1:5" ht="12.75">
      <c r="A464" s="35" t="s">
        <v>58</v>
      </c>
      <c r="E464" s="39" t="s">
        <v>5</v>
      </c>
    </row>
    <row r="465" spans="1:5" ht="12.75">
      <c r="A465" s="35" t="s">
        <v>59</v>
      </c>
      <c r="E465" s="40" t="s">
        <v>1269</v>
      </c>
    </row>
    <row r="466" spans="1:5" ht="38.25">
      <c r="A466" t="s">
        <v>60</v>
      </c>
      <c r="E466" s="39" t="s">
        <v>1976</v>
      </c>
    </row>
    <row r="467" spans="1:16" ht="12.75">
      <c r="A467" t="s">
        <v>52</v>
      </c>
      <c s="34" t="s">
        <v>122</v>
      </c>
      <c s="34" t="s">
        <v>1977</v>
      </c>
      <c s="35" t="s">
        <v>5</v>
      </c>
      <c s="6" t="s">
        <v>1978</v>
      </c>
      <c s="36" t="s">
        <v>56</v>
      </c>
      <c s="37">
        <v>2</v>
      </c>
      <c s="36">
        <v>0</v>
      </c>
      <c s="36">
        <f>ROUND(G467*H467,6)</f>
      </c>
      <c r="L467" s="38">
        <v>0</v>
      </c>
      <c s="32">
        <f>ROUND(ROUND(L467,2)*ROUND(G467,3),2)</f>
      </c>
      <c s="36" t="s">
        <v>350</v>
      </c>
      <c>
        <f>(M467*21)/100</f>
      </c>
      <c t="s">
        <v>27</v>
      </c>
    </row>
    <row r="468" spans="1:5" ht="12.75">
      <c r="A468" s="35" t="s">
        <v>58</v>
      </c>
      <c r="E468" s="39" t="s">
        <v>5</v>
      </c>
    </row>
    <row r="469" spans="1:5" ht="12.75">
      <c r="A469" s="35" t="s">
        <v>59</v>
      </c>
      <c r="E469" s="40" t="s">
        <v>1269</v>
      </c>
    </row>
    <row r="470" spans="1:5" ht="38.25">
      <c r="A470" t="s">
        <v>60</v>
      </c>
      <c r="E470" s="39" t="s">
        <v>1979</v>
      </c>
    </row>
    <row r="471" spans="1:13" ht="12.75">
      <c r="A471" t="s">
        <v>49</v>
      </c>
      <c r="C471" s="31" t="s">
        <v>1293</v>
      </c>
      <c r="E471" s="33" t="s">
        <v>1294</v>
      </c>
      <c r="J471" s="32">
        <f>0</f>
      </c>
      <c s="32">
        <f>0</f>
      </c>
      <c s="32">
        <f>0+L472+L476+L480</f>
      </c>
      <c s="32">
        <f>0+M472+M476+M480</f>
      </c>
    </row>
    <row r="472" spans="1:16" ht="12.75">
      <c r="A472" t="s">
        <v>52</v>
      </c>
      <c s="34" t="s">
        <v>134</v>
      </c>
      <c s="34" t="s">
        <v>1300</v>
      </c>
      <c s="35" t="s">
        <v>5</v>
      </c>
      <c s="6" t="s">
        <v>1301</v>
      </c>
      <c s="36" t="s">
        <v>80</v>
      </c>
      <c s="37">
        <v>94</v>
      </c>
      <c s="36">
        <v>0</v>
      </c>
      <c s="36">
        <f>ROUND(G472*H472,6)</f>
      </c>
      <c r="L472" s="38">
        <v>0</v>
      </c>
      <c s="32">
        <f>ROUND(ROUND(L472,2)*ROUND(G472,3),2)</f>
      </c>
      <c s="36" t="s">
        <v>350</v>
      </c>
      <c>
        <f>(M472*21)/100</f>
      </c>
      <c t="s">
        <v>27</v>
      </c>
    </row>
    <row r="473" spans="1:5" ht="12.75">
      <c r="A473" s="35" t="s">
        <v>58</v>
      </c>
      <c r="E473" s="39" t="s">
        <v>5</v>
      </c>
    </row>
    <row r="474" spans="1:5" ht="12.75">
      <c r="A474" s="35" t="s">
        <v>59</v>
      </c>
      <c r="E474" s="40" t="s">
        <v>1269</v>
      </c>
    </row>
    <row r="475" spans="1:5" ht="38.25">
      <c r="A475" t="s">
        <v>60</v>
      </c>
      <c r="E475" s="39" t="s">
        <v>1295</v>
      </c>
    </row>
    <row r="476" spans="1:16" ht="25.5">
      <c r="A476" t="s">
        <v>52</v>
      </c>
      <c s="34" t="s">
        <v>138</v>
      </c>
      <c s="34" t="s">
        <v>1997</v>
      </c>
      <c s="35" t="s">
        <v>5</v>
      </c>
      <c s="6" t="s">
        <v>1998</v>
      </c>
      <c s="36" t="s">
        <v>85</v>
      </c>
      <c s="37">
        <v>4</v>
      </c>
      <c s="36">
        <v>0</v>
      </c>
      <c s="36">
        <f>ROUND(G476*H476,6)</f>
      </c>
      <c r="L476" s="38">
        <v>0</v>
      </c>
      <c s="32">
        <f>ROUND(ROUND(L476,2)*ROUND(G476,3),2)</f>
      </c>
      <c s="36" t="s">
        <v>350</v>
      </c>
      <c>
        <f>(M476*21)/100</f>
      </c>
      <c t="s">
        <v>27</v>
      </c>
    </row>
    <row r="477" spans="1:5" ht="12.75">
      <c r="A477" s="35" t="s">
        <v>58</v>
      </c>
      <c r="E477" s="39" t="s">
        <v>5</v>
      </c>
    </row>
    <row r="478" spans="1:5" ht="12.75">
      <c r="A478" s="35" t="s">
        <v>59</v>
      </c>
      <c r="E478" s="40" t="s">
        <v>1269</v>
      </c>
    </row>
    <row r="479" spans="1:5" ht="38.25">
      <c r="A479" t="s">
        <v>60</v>
      </c>
      <c r="E479" s="39" t="s">
        <v>1309</v>
      </c>
    </row>
    <row r="480" spans="1:16" ht="12.75">
      <c r="A480" t="s">
        <v>52</v>
      </c>
      <c s="34" t="s">
        <v>143</v>
      </c>
      <c s="34" t="s">
        <v>1999</v>
      </c>
      <c s="35" t="s">
        <v>5</v>
      </c>
      <c s="6" t="s">
        <v>2000</v>
      </c>
      <c s="36" t="s">
        <v>80</v>
      </c>
      <c s="37">
        <v>94</v>
      </c>
      <c s="36">
        <v>0</v>
      </c>
      <c s="36">
        <f>ROUND(G480*H480,6)</f>
      </c>
      <c r="L480" s="38">
        <v>0</v>
      </c>
      <c s="32">
        <f>ROUND(ROUND(L480,2)*ROUND(G480,3),2)</f>
      </c>
      <c s="36" t="s">
        <v>350</v>
      </c>
      <c>
        <f>(M480*21)/100</f>
      </c>
      <c t="s">
        <v>27</v>
      </c>
    </row>
    <row r="481" spans="1:5" ht="12.75">
      <c r="A481" s="35" t="s">
        <v>58</v>
      </c>
      <c r="E481" s="39" t="s">
        <v>5</v>
      </c>
    </row>
    <row r="482" spans="1:5" ht="12.75">
      <c r="A482" s="35" t="s">
        <v>59</v>
      </c>
      <c r="E482" s="40" t="s">
        <v>1269</v>
      </c>
    </row>
    <row r="483" spans="1:5" ht="63.75">
      <c r="A483" t="s">
        <v>60</v>
      </c>
      <c r="E483" s="39" t="s">
        <v>2001</v>
      </c>
    </row>
    <row r="484" spans="1:13" ht="12.75">
      <c r="A484" t="s">
        <v>49</v>
      </c>
      <c r="C484" s="31" t="s">
        <v>1337</v>
      </c>
      <c r="E484" s="33" t="s">
        <v>1338</v>
      </c>
      <c r="J484" s="32">
        <f>0</f>
      </c>
      <c s="32">
        <f>0</f>
      </c>
      <c s="32">
        <f>0+L485+L489+L493+L497+L501+L505+L509</f>
      </c>
      <c s="32">
        <f>0+M485+M489+M493+M497+M501+M505+M509</f>
      </c>
    </row>
    <row r="485" spans="1:16" ht="25.5">
      <c r="A485" t="s">
        <v>52</v>
      </c>
      <c s="34" t="s">
        <v>147</v>
      </c>
      <c s="34" t="s">
        <v>2005</v>
      </c>
      <c s="35" t="s">
        <v>5</v>
      </c>
      <c s="6" t="s">
        <v>2006</v>
      </c>
      <c s="36" t="s">
        <v>85</v>
      </c>
      <c s="37">
        <v>1</v>
      </c>
      <c s="36">
        <v>0</v>
      </c>
      <c s="36">
        <f>ROUND(G485*H485,6)</f>
      </c>
      <c r="L485" s="38">
        <v>0</v>
      </c>
      <c s="32">
        <f>ROUND(ROUND(L485,2)*ROUND(G485,3),2)</f>
      </c>
      <c s="36" t="s">
        <v>350</v>
      </c>
      <c>
        <f>(M485*21)/100</f>
      </c>
      <c t="s">
        <v>27</v>
      </c>
    </row>
    <row r="486" spans="1:5" ht="12.75">
      <c r="A486" s="35" t="s">
        <v>58</v>
      </c>
      <c r="E486" s="39" t="s">
        <v>5</v>
      </c>
    </row>
    <row r="487" spans="1:5" ht="12.75">
      <c r="A487" s="35" t="s">
        <v>59</v>
      </c>
      <c r="E487" s="40" t="s">
        <v>1269</v>
      </c>
    </row>
    <row r="488" spans="1:5" ht="63.75">
      <c r="A488" t="s">
        <v>60</v>
      </c>
      <c r="E488" s="39" t="s">
        <v>1344</v>
      </c>
    </row>
    <row r="489" spans="1:16" ht="25.5">
      <c r="A489" t="s">
        <v>52</v>
      </c>
      <c s="34" t="s">
        <v>151</v>
      </c>
      <c s="34" t="s">
        <v>1126</v>
      </c>
      <c s="35" t="s">
        <v>5</v>
      </c>
      <c s="6" t="s">
        <v>1127</v>
      </c>
      <c s="36" t="s">
        <v>85</v>
      </c>
      <c s="37">
        <v>1</v>
      </c>
      <c s="36">
        <v>0</v>
      </c>
      <c s="36">
        <f>ROUND(G489*H489,6)</f>
      </c>
      <c r="L489" s="38">
        <v>0</v>
      </c>
      <c s="32">
        <f>ROUND(ROUND(L489,2)*ROUND(G489,3),2)</f>
      </c>
      <c s="36" t="s">
        <v>350</v>
      </c>
      <c>
        <f>(M489*21)/100</f>
      </c>
      <c t="s">
        <v>27</v>
      </c>
    </row>
    <row r="490" spans="1:5" ht="12.75">
      <c r="A490" s="35" t="s">
        <v>58</v>
      </c>
      <c r="E490" s="39" t="s">
        <v>5</v>
      </c>
    </row>
    <row r="491" spans="1:5" ht="12.75">
      <c r="A491" s="35" t="s">
        <v>59</v>
      </c>
      <c r="E491" s="40" t="s">
        <v>1269</v>
      </c>
    </row>
    <row r="492" spans="1:5" ht="38.25">
      <c r="A492" t="s">
        <v>60</v>
      </c>
      <c r="E492" s="39" t="s">
        <v>1347</v>
      </c>
    </row>
    <row r="493" spans="1:16" ht="12.75">
      <c r="A493" t="s">
        <v>52</v>
      </c>
      <c s="34" t="s">
        <v>155</v>
      </c>
      <c s="34" t="s">
        <v>1348</v>
      </c>
      <c s="35" t="s">
        <v>5</v>
      </c>
      <c s="6" t="s">
        <v>1349</v>
      </c>
      <c s="36" t="s">
        <v>85</v>
      </c>
      <c s="37">
        <v>2</v>
      </c>
      <c s="36">
        <v>0</v>
      </c>
      <c s="36">
        <f>ROUND(G493*H493,6)</f>
      </c>
      <c r="L493" s="38">
        <v>0</v>
      </c>
      <c s="32">
        <f>ROUND(ROUND(L493,2)*ROUND(G493,3),2)</f>
      </c>
      <c s="36" t="s">
        <v>350</v>
      </c>
      <c>
        <f>(M493*21)/100</f>
      </c>
      <c t="s">
        <v>27</v>
      </c>
    </row>
    <row r="494" spans="1:5" ht="12.75">
      <c r="A494" s="35" t="s">
        <v>58</v>
      </c>
      <c r="E494" s="39" t="s">
        <v>5</v>
      </c>
    </row>
    <row r="495" spans="1:5" ht="12.75">
      <c r="A495" s="35" t="s">
        <v>59</v>
      </c>
      <c r="E495" s="40" t="s">
        <v>1269</v>
      </c>
    </row>
    <row r="496" spans="1:5" ht="38.25">
      <c r="A496" t="s">
        <v>60</v>
      </c>
      <c r="E496" s="39" t="s">
        <v>1350</v>
      </c>
    </row>
    <row r="497" spans="1:16" ht="12.75">
      <c r="A497" t="s">
        <v>52</v>
      </c>
      <c s="34" t="s">
        <v>77</v>
      </c>
      <c s="34" t="s">
        <v>1356</v>
      </c>
      <c s="35" t="s">
        <v>5</v>
      </c>
      <c s="6" t="s">
        <v>1357</v>
      </c>
      <c s="36" t="s">
        <v>310</v>
      </c>
      <c s="37">
        <v>6</v>
      </c>
      <c s="36">
        <v>0</v>
      </c>
      <c s="36">
        <f>ROUND(G497*H497,6)</f>
      </c>
      <c r="L497" s="38">
        <v>0</v>
      </c>
      <c s="32">
        <f>ROUND(ROUND(L497,2)*ROUND(G497,3),2)</f>
      </c>
      <c s="36" t="s">
        <v>350</v>
      </c>
      <c>
        <f>(M497*21)/100</f>
      </c>
      <c t="s">
        <v>27</v>
      </c>
    </row>
    <row r="498" spans="1:5" ht="12.75">
      <c r="A498" s="35" t="s">
        <v>58</v>
      </c>
      <c r="E498" s="39" t="s">
        <v>5</v>
      </c>
    </row>
    <row r="499" spans="1:5" ht="12.75">
      <c r="A499" s="35" t="s">
        <v>59</v>
      </c>
      <c r="E499" s="40" t="s">
        <v>1269</v>
      </c>
    </row>
    <row r="500" spans="1:5" ht="38.25">
      <c r="A500" t="s">
        <v>60</v>
      </c>
      <c r="E500" s="39" t="s">
        <v>1358</v>
      </c>
    </row>
    <row r="501" spans="1:16" ht="12.75">
      <c r="A501" t="s">
        <v>52</v>
      </c>
      <c s="34" t="s">
        <v>82</v>
      </c>
      <c s="34" t="s">
        <v>2058</v>
      </c>
      <c s="35" t="s">
        <v>5</v>
      </c>
      <c s="6" t="s">
        <v>2059</v>
      </c>
      <c s="36" t="s">
        <v>310</v>
      </c>
      <c s="37">
        <v>6</v>
      </c>
      <c s="36">
        <v>0</v>
      </c>
      <c s="36">
        <f>ROUND(G501*H501,6)</f>
      </c>
      <c r="L501" s="38">
        <v>0</v>
      </c>
      <c s="32">
        <f>ROUND(ROUND(L501,2)*ROUND(G501,3),2)</f>
      </c>
      <c s="36" t="s">
        <v>350</v>
      </c>
      <c>
        <f>(M501*21)/100</f>
      </c>
      <c t="s">
        <v>27</v>
      </c>
    </row>
    <row r="502" spans="1:5" ht="12.75">
      <c r="A502" s="35" t="s">
        <v>58</v>
      </c>
      <c r="E502" s="39" t="s">
        <v>5</v>
      </c>
    </row>
    <row r="503" spans="1:5" ht="12.75">
      <c r="A503" s="35" t="s">
        <v>59</v>
      </c>
      <c r="E503" s="40" t="s">
        <v>1269</v>
      </c>
    </row>
    <row r="504" spans="1:5" ht="51">
      <c r="A504" t="s">
        <v>60</v>
      </c>
      <c r="E504" s="39" t="s">
        <v>2060</v>
      </c>
    </row>
    <row r="505" spans="1:16" ht="12.75">
      <c r="A505" t="s">
        <v>52</v>
      </c>
      <c s="34" t="s">
        <v>87</v>
      </c>
      <c s="34" t="s">
        <v>1128</v>
      </c>
      <c s="35" t="s">
        <v>5</v>
      </c>
      <c s="6" t="s">
        <v>1129</v>
      </c>
      <c s="36" t="s">
        <v>310</v>
      </c>
      <c s="37">
        <v>4</v>
      </c>
      <c s="36">
        <v>0</v>
      </c>
      <c s="36">
        <f>ROUND(G505*H505,6)</f>
      </c>
      <c r="L505" s="38">
        <v>0</v>
      </c>
      <c s="32">
        <f>ROUND(ROUND(L505,2)*ROUND(G505,3),2)</f>
      </c>
      <c s="36" t="s">
        <v>350</v>
      </c>
      <c>
        <f>(M505*21)/100</f>
      </c>
      <c t="s">
        <v>27</v>
      </c>
    </row>
    <row r="506" spans="1:5" ht="12.75">
      <c r="A506" s="35" t="s">
        <v>58</v>
      </c>
      <c r="E506" s="39" t="s">
        <v>5</v>
      </c>
    </row>
    <row r="507" spans="1:5" ht="12.75">
      <c r="A507" s="35" t="s">
        <v>59</v>
      </c>
      <c r="E507" s="40" t="s">
        <v>1269</v>
      </c>
    </row>
    <row r="508" spans="1:5" ht="38.25">
      <c r="A508" t="s">
        <v>60</v>
      </c>
      <c r="E508" s="39" t="s">
        <v>1359</v>
      </c>
    </row>
    <row r="509" spans="1:16" ht="12.75">
      <c r="A509" t="s">
        <v>52</v>
      </c>
      <c s="34" t="s">
        <v>91</v>
      </c>
      <c s="34" t="s">
        <v>1132</v>
      </c>
      <c s="35" t="s">
        <v>5</v>
      </c>
      <c s="6" t="s">
        <v>1133</v>
      </c>
      <c s="36" t="s">
        <v>310</v>
      </c>
      <c s="37">
        <v>6</v>
      </c>
      <c s="36">
        <v>0</v>
      </c>
      <c s="36">
        <f>ROUND(G509*H509,6)</f>
      </c>
      <c r="L509" s="38">
        <v>0</v>
      </c>
      <c s="32">
        <f>ROUND(ROUND(L509,2)*ROUND(G509,3),2)</f>
      </c>
      <c s="36" t="s">
        <v>350</v>
      </c>
      <c>
        <f>(M509*21)/100</f>
      </c>
      <c t="s">
        <v>27</v>
      </c>
    </row>
    <row r="510" spans="1:5" ht="12.75">
      <c r="A510" s="35" t="s">
        <v>58</v>
      </c>
      <c r="E510" s="39" t="s">
        <v>5</v>
      </c>
    </row>
    <row r="511" spans="1:5" ht="12.75">
      <c r="A511" s="35" t="s">
        <v>59</v>
      </c>
      <c r="E511" s="40" t="s">
        <v>1269</v>
      </c>
    </row>
    <row r="512" spans="1:5" ht="38.25">
      <c r="A512" t="s">
        <v>60</v>
      </c>
      <c r="E512" s="39" t="s">
        <v>1361</v>
      </c>
    </row>
    <row r="513" spans="1:13" ht="12.75">
      <c r="A513" t="s">
        <v>49</v>
      </c>
      <c r="C513" s="31" t="s">
        <v>367</v>
      </c>
      <c r="E513" s="33" t="s">
        <v>584</v>
      </c>
      <c r="J513" s="32">
        <f>0</f>
      </c>
      <c s="32">
        <f>0</f>
      </c>
      <c s="32">
        <f>0+L514</f>
      </c>
      <c s="32">
        <f>0+M514</f>
      </c>
    </row>
    <row r="514" spans="1:16" ht="25.5">
      <c r="A514" t="s">
        <v>52</v>
      </c>
      <c s="34" t="s">
        <v>96</v>
      </c>
      <c s="34" t="s">
        <v>1512</v>
      </c>
      <c s="35" t="s">
        <v>371</v>
      </c>
      <c s="6" t="s">
        <v>1513</v>
      </c>
      <c s="36" t="s">
        <v>373</v>
      </c>
      <c s="37">
        <v>4</v>
      </c>
      <c s="36">
        <v>0</v>
      </c>
      <c s="36">
        <f>ROUND(G514*H514,6)</f>
      </c>
      <c r="L514" s="38">
        <v>0</v>
      </c>
      <c s="32">
        <f>ROUND(ROUND(L514,2)*ROUND(G514,3),2)</f>
      </c>
      <c s="36" t="s">
        <v>350</v>
      </c>
      <c>
        <f>(M514*21)/100</f>
      </c>
      <c t="s">
        <v>27</v>
      </c>
    </row>
    <row r="515" spans="1:5" ht="12.75">
      <c r="A515" s="35" t="s">
        <v>58</v>
      </c>
      <c r="E515" s="39" t="s">
        <v>374</v>
      </c>
    </row>
    <row r="516" spans="1:5" ht="12.75">
      <c r="A516" s="35" t="s">
        <v>59</v>
      </c>
      <c r="E516" s="40" t="s">
        <v>1269</v>
      </c>
    </row>
    <row r="517" spans="1:5" ht="165.75">
      <c r="A517" t="s">
        <v>60</v>
      </c>
      <c r="E517"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1370</v>
      </c>
      <c s="41">
        <f>Rekapitulace!C14</f>
      </c>
      <c s="20" t="s">
        <v>0</v>
      </c>
      <c t="s">
        <v>23</v>
      </c>
      <c t="s">
        <v>27</v>
      </c>
    </row>
    <row r="4" spans="1:16" ht="32" customHeight="1">
      <c r="A4" s="24" t="s">
        <v>20</v>
      </c>
      <c s="25" t="s">
        <v>28</v>
      </c>
      <c s="27" t="s">
        <v>1370</v>
      </c>
      <c r="E4" s="26" t="s">
        <v>1371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2070</v>
      </c>
      <c r="E8" s="30" t="s">
        <v>2069</v>
      </c>
      <c r="J8" s="29">
        <f>0+J9</f>
      </c>
      <c s="29">
        <f>0+K9</f>
      </c>
      <c s="29">
        <f>0+L9</f>
      </c>
      <c s="29">
        <f>0+M9</f>
      </c>
    </row>
    <row r="9" spans="1:13" ht="12.75">
      <c r="A9" t="s">
        <v>46</v>
      </c>
      <c r="C9" s="31" t="s">
        <v>2071</v>
      </c>
      <c r="E9" s="33" t="s">
        <v>2072</v>
      </c>
      <c r="J9" s="32">
        <f>0+J10+J15+J80+J89+J110+J123+J176+J189</f>
      </c>
      <c s="32">
        <f>0+K10+K15+K80+K89+K110+K123+K176+K189</f>
      </c>
      <c s="32">
        <f>0+L10+L15+L80+L89+L110+L123+L176+L189</f>
      </c>
      <c s="32">
        <f>0+M10+M15+M80+M89+M110+M123+M176+M189</f>
      </c>
    </row>
    <row r="10" spans="1:13" ht="12.75">
      <c r="A10" t="s">
        <v>49</v>
      </c>
      <c r="C10" s="31" t="s">
        <v>594</v>
      </c>
      <c r="E10" s="33" t="s">
        <v>595</v>
      </c>
      <c r="J10" s="32">
        <f>0</f>
      </c>
      <c s="32">
        <f>0</f>
      </c>
      <c s="32">
        <f>0+L11</f>
      </c>
      <c s="32">
        <f>0+M11</f>
      </c>
    </row>
    <row r="11" spans="1:16" ht="12.75">
      <c r="A11" t="s">
        <v>52</v>
      </c>
      <c s="34" t="s">
        <v>247</v>
      </c>
      <c s="34" t="s">
        <v>2073</v>
      </c>
      <c s="35" t="s">
        <v>5</v>
      </c>
      <c s="6" t="s">
        <v>2074</v>
      </c>
      <c s="36" t="s">
        <v>94</v>
      </c>
      <c s="37">
        <v>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12.75">
      <c r="A14" t="s">
        <v>60</v>
      </c>
      <c r="E14" s="39" t="s">
        <v>1837</v>
      </c>
    </row>
    <row r="15" spans="1:13" ht="12.75">
      <c r="A15" t="s">
        <v>49</v>
      </c>
      <c r="C15" s="31" t="s">
        <v>53</v>
      </c>
      <c r="E15" s="33" t="s">
        <v>406</v>
      </c>
      <c r="J15" s="32">
        <f>0</f>
      </c>
      <c s="32">
        <f>0</f>
      </c>
      <c s="32">
        <f>0+L16+L20+L24+L28+L32+L36+L40+L44+L48+L52+L56+L60+L64+L68+L72+L76</f>
      </c>
      <c s="32">
        <f>0+M16+M20+M24+M28+M32+M36+M40+M44+M48+M52+M56+M60+M64+M68+M72+M76</f>
      </c>
    </row>
    <row r="16" spans="1:16" ht="12.75">
      <c r="A16" t="s">
        <v>52</v>
      </c>
      <c s="34" t="s">
        <v>53</v>
      </c>
      <c s="34" t="s">
        <v>1838</v>
      </c>
      <c s="35" t="s">
        <v>5</v>
      </c>
      <c s="6" t="s">
        <v>1839</v>
      </c>
      <c s="36" t="s">
        <v>73</v>
      </c>
      <c s="37">
        <v>25</v>
      </c>
      <c s="36">
        <v>0</v>
      </c>
      <c s="36">
        <f>ROUND(G16*H16,6)</f>
      </c>
      <c r="L16" s="38">
        <v>0</v>
      </c>
      <c s="32">
        <f>ROUND(ROUND(L16,2)*ROUND(G16,3),2)</f>
      </c>
      <c s="36" t="s">
        <v>57</v>
      </c>
      <c>
        <f>(M16*21)/100</f>
      </c>
      <c t="s">
        <v>27</v>
      </c>
    </row>
    <row r="17" spans="1:5" ht="12.75">
      <c r="A17" s="35" t="s">
        <v>58</v>
      </c>
      <c r="E17" s="39" t="s">
        <v>5</v>
      </c>
    </row>
    <row r="18" spans="1:5" ht="12.75">
      <c r="A18" s="35" t="s">
        <v>59</v>
      </c>
      <c r="E18" s="40" t="s">
        <v>5</v>
      </c>
    </row>
    <row r="19" spans="1:5" ht="38.25">
      <c r="A19" t="s">
        <v>60</v>
      </c>
      <c r="E19" s="39" t="s">
        <v>1841</v>
      </c>
    </row>
    <row r="20" spans="1:16" ht="12.75">
      <c r="A20" t="s">
        <v>52</v>
      </c>
      <c s="34" t="s">
        <v>27</v>
      </c>
      <c s="34" t="s">
        <v>2075</v>
      </c>
      <c s="35" t="s">
        <v>5</v>
      </c>
      <c s="6" t="s">
        <v>2076</v>
      </c>
      <c s="36" t="s">
        <v>73</v>
      </c>
      <c s="37">
        <v>273.18</v>
      </c>
      <c s="36">
        <v>0</v>
      </c>
      <c s="36">
        <f>ROUND(G20*H20,6)</f>
      </c>
      <c r="L20" s="38">
        <v>0</v>
      </c>
      <c s="32">
        <f>ROUND(ROUND(L20,2)*ROUND(G20,3),2)</f>
      </c>
      <c s="36" t="s">
        <v>57</v>
      </c>
      <c>
        <f>(M20*21)/100</f>
      </c>
      <c t="s">
        <v>27</v>
      </c>
    </row>
    <row r="21" spans="1:5" ht="12.75">
      <c r="A21" s="35" t="s">
        <v>58</v>
      </c>
      <c r="E21" s="39" t="s">
        <v>5</v>
      </c>
    </row>
    <row r="22" spans="1:5" ht="12.75">
      <c r="A22" s="35" t="s">
        <v>59</v>
      </c>
      <c r="E22" s="40" t="s">
        <v>5</v>
      </c>
    </row>
    <row r="23" spans="1:5" ht="12.75">
      <c r="A23" t="s">
        <v>60</v>
      </c>
      <c r="E23" s="39" t="s">
        <v>2077</v>
      </c>
    </row>
    <row r="24" spans="1:16" ht="25.5">
      <c r="A24" t="s">
        <v>52</v>
      </c>
      <c s="34" t="s">
        <v>26</v>
      </c>
      <c s="34" t="s">
        <v>1612</v>
      </c>
      <c s="35" t="s">
        <v>5</v>
      </c>
      <c s="6" t="s">
        <v>1613</v>
      </c>
      <c s="36" t="s">
        <v>56</v>
      </c>
      <c s="37">
        <v>5.76</v>
      </c>
      <c s="36">
        <v>0</v>
      </c>
      <c s="36">
        <f>ROUND(G24*H24,6)</f>
      </c>
      <c r="L24" s="38">
        <v>0</v>
      </c>
      <c s="32">
        <f>ROUND(ROUND(L24,2)*ROUND(G24,3),2)</f>
      </c>
      <c s="36" t="s">
        <v>57</v>
      </c>
      <c>
        <f>(M24*21)/100</f>
      </c>
      <c t="s">
        <v>27</v>
      </c>
    </row>
    <row r="25" spans="1:5" ht="12.75">
      <c r="A25" s="35" t="s">
        <v>58</v>
      </c>
      <c r="E25" s="39" t="s">
        <v>5</v>
      </c>
    </row>
    <row r="26" spans="1:5" ht="12.75">
      <c r="A26" s="35" t="s">
        <v>59</v>
      </c>
      <c r="E26" s="40" t="s">
        <v>5</v>
      </c>
    </row>
    <row r="27" spans="1:5" ht="63.75">
      <c r="A27" t="s">
        <v>60</v>
      </c>
      <c r="E27" s="39" t="s">
        <v>1615</v>
      </c>
    </row>
    <row r="28" spans="1:16" ht="25.5">
      <c r="A28" t="s">
        <v>52</v>
      </c>
      <c s="34" t="s">
        <v>70</v>
      </c>
      <c s="34" t="s">
        <v>1616</v>
      </c>
      <c s="35" t="s">
        <v>5</v>
      </c>
      <c s="6" t="s">
        <v>1617</v>
      </c>
      <c s="36" t="s">
        <v>56</v>
      </c>
      <c s="37">
        <v>11.52</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63.75">
      <c r="A31" t="s">
        <v>60</v>
      </c>
      <c r="E31" s="39" t="s">
        <v>1615</v>
      </c>
    </row>
    <row r="32" spans="1:16" ht="12.75">
      <c r="A32" t="s">
        <v>52</v>
      </c>
      <c s="34" t="s">
        <v>110</v>
      </c>
      <c s="34" t="s">
        <v>2078</v>
      </c>
      <c s="35" t="s">
        <v>5</v>
      </c>
      <c s="6" t="s">
        <v>2079</v>
      </c>
      <c s="36" t="s">
        <v>310</v>
      </c>
      <c s="37">
        <v>50</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38.25">
      <c r="A35" t="s">
        <v>60</v>
      </c>
      <c r="E35" s="39" t="s">
        <v>2080</v>
      </c>
    </row>
    <row r="36" spans="1:16" ht="12.75">
      <c r="A36" t="s">
        <v>52</v>
      </c>
      <c s="34" t="s">
        <v>115</v>
      </c>
      <c s="34" t="s">
        <v>2081</v>
      </c>
      <c s="35" t="s">
        <v>5</v>
      </c>
      <c s="6" t="s">
        <v>2082</v>
      </c>
      <c s="36" t="s">
        <v>56</v>
      </c>
      <c s="37">
        <v>790.66</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344.25">
      <c r="A39" t="s">
        <v>60</v>
      </c>
      <c r="E39" s="39" t="s">
        <v>2083</v>
      </c>
    </row>
    <row r="40" spans="1:16" ht="12.75">
      <c r="A40" t="s">
        <v>52</v>
      </c>
      <c s="34" t="s">
        <v>75</v>
      </c>
      <c s="34" t="s">
        <v>1548</v>
      </c>
      <c s="35" t="s">
        <v>5</v>
      </c>
      <c s="6" t="s">
        <v>1549</v>
      </c>
      <c s="36" t="s">
        <v>56</v>
      </c>
      <c s="37">
        <v>469.82</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344.25">
      <c r="A43" t="s">
        <v>60</v>
      </c>
      <c r="E43" s="39" t="s">
        <v>2083</v>
      </c>
    </row>
    <row r="44" spans="1:16" ht="12.75">
      <c r="A44" t="s">
        <v>52</v>
      </c>
      <c s="34" t="s">
        <v>122</v>
      </c>
      <c s="34" t="s">
        <v>1637</v>
      </c>
      <c s="35" t="s">
        <v>5</v>
      </c>
      <c s="6" t="s">
        <v>1638</v>
      </c>
      <c s="36" t="s">
        <v>56</v>
      </c>
      <c s="37">
        <v>1159.22</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191.25">
      <c r="A47" t="s">
        <v>60</v>
      </c>
      <c r="E47" s="39" t="s">
        <v>2084</v>
      </c>
    </row>
    <row r="48" spans="1:16" ht="12.75">
      <c r="A48" t="s">
        <v>52</v>
      </c>
      <c s="34" t="s">
        <v>126</v>
      </c>
      <c s="34" t="s">
        <v>67</v>
      </c>
      <c s="35" t="s">
        <v>5</v>
      </c>
      <c s="6" t="s">
        <v>415</v>
      </c>
      <c s="36" t="s">
        <v>56</v>
      </c>
      <c s="37">
        <v>101.26</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229.5">
      <c r="A51" t="s">
        <v>60</v>
      </c>
      <c r="E51" s="39" t="s">
        <v>2085</v>
      </c>
    </row>
    <row r="52" spans="1:16" ht="12.75">
      <c r="A52" t="s">
        <v>52</v>
      </c>
      <c s="34" t="s">
        <v>130</v>
      </c>
      <c s="34" t="s">
        <v>2086</v>
      </c>
      <c s="35" t="s">
        <v>5</v>
      </c>
      <c s="6" t="s">
        <v>2087</v>
      </c>
      <c s="36" t="s">
        <v>56</v>
      </c>
      <c s="37">
        <v>446.03</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242.25">
      <c r="A55" t="s">
        <v>60</v>
      </c>
      <c r="E55" s="39" t="s">
        <v>2088</v>
      </c>
    </row>
    <row r="56" spans="1:16" ht="12.75">
      <c r="A56" t="s">
        <v>52</v>
      </c>
      <c s="34" t="s">
        <v>134</v>
      </c>
      <c s="34" t="s">
        <v>1554</v>
      </c>
      <c s="35" t="s">
        <v>5</v>
      </c>
      <c s="6" t="s">
        <v>1555</v>
      </c>
      <c s="36" t="s">
        <v>56</v>
      </c>
      <c s="37">
        <v>100.37</v>
      </c>
      <c s="36">
        <v>0</v>
      </c>
      <c s="36">
        <f>ROUND(G56*H56,6)</f>
      </c>
      <c r="L56" s="38">
        <v>0</v>
      </c>
      <c s="32">
        <f>ROUND(ROUND(L56,2)*ROUND(G56,3),2)</f>
      </c>
      <c s="36" t="s">
        <v>57</v>
      </c>
      <c>
        <f>(M56*21)/100</f>
      </c>
      <c t="s">
        <v>27</v>
      </c>
    </row>
    <row r="57" spans="1:5" ht="12.75">
      <c r="A57" s="35" t="s">
        <v>58</v>
      </c>
      <c r="E57" s="39" t="s">
        <v>5</v>
      </c>
    </row>
    <row r="58" spans="1:5" ht="12.75">
      <c r="A58" s="35" t="s">
        <v>59</v>
      </c>
      <c r="E58" s="40" t="s">
        <v>5</v>
      </c>
    </row>
    <row r="59" spans="1:5" ht="306">
      <c r="A59" t="s">
        <v>60</v>
      </c>
      <c r="E59" s="39" t="s">
        <v>2089</v>
      </c>
    </row>
    <row r="60" spans="1:16" ht="12.75">
      <c r="A60" t="s">
        <v>52</v>
      </c>
      <c s="34" t="s">
        <v>138</v>
      </c>
      <c s="34" t="s">
        <v>2090</v>
      </c>
      <c s="35" t="s">
        <v>5</v>
      </c>
      <c s="6" t="s">
        <v>2091</v>
      </c>
      <c s="36" t="s">
        <v>56</v>
      </c>
      <c s="37">
        <v>1.14</v>
      </c>
      <c s="36">
        <v>0</v>
      </c>
      <c s="36">
        <f>ROUND(G60*H60,6)</f>
      </c>
      <c r="L60" s="38">
        <v>0</v>
      </c>
      <c s="32">
        <f>ROUND(ROUND(L60,2)*ROUND(G60,3),2)</f>
      </c>
      <c s="36" t="s">
        <v>57</v>
      </c>
      <c>
        <f>(M60*21)/100</f>
      </c>
      <c t="s">
        <v>27</v>
      </c>
    </row>
    <row r="61" spans="1:5" ht="12.75">
      <c r="A61" s="35" t="s">
        <v>58</v>
      </c>
      <c r="E61" s="39" t="s">
        <v>2092</v>
      </c>
    </row>
    <row r="62" spans="1:5" ht="12.75">
      <c r="A62" s="35" t="s">
        <v>59</v>
      </c>
      <c r="E62" s="40" t="s">
        <v>5</v>
      </c>
    </row>
    <row r="63" spans="1:5" ht="267.75">
      <c r="A63" t="s">
        <v>60</v>
      </c>
      <c r="E63" s="39" t="s">
        <v>2093</v>
      </c>
    </row>
    <row r="64" spans="1:16" ht="12.75">
      <c r="A64" t="s">
        <v>52</v>
      </c>
      <c s="34" t="s">
        <v>143</v>
      </c>
      <c s="34" t="s">
        <v>1557</v>
      </c>
      <c s="35" t="s">
        <v>5</v>
      </c>
      <c s="6" t="s">
        <v>1558</v>
      </c>
      <c s="36" t="s">
        <v>73</v>
      </c>
      <c s="37">
        <v>38.4</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38.25">
      <c r="A67" t="s">
        <v>60</v>
      </c>
      <c r="E67" s="39" t="s">
        <v>2094</v>
      </c>
    </row>
    <row r="68" spans="1:16" ht="12.75">
      <c r="A68" t="s">
        <v>52</v>
      </c>
      <c s="34" t="s">
        <v>147</v>
      </c>
      <c s="34" t="s">
        <v>2095</v>
      </c>
      <c s="35" t="s">
        <v>5</v>
      </c>
      <c s="6" t="s">
        <v>2096</v>
      </c>
      <c s="36" t="s">
        <v>73</v>
      </c>
      <c s="37">
        <v>273.18</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38.25">
      <c r="A71" t="s">
        <v>60</v>
      </c>
      <c r="E71" s="39" t="s">
        <v>2097</v>
      </c>
    </row>
    <row r="72" spans="1:16" ht="12.75">
      <c r="A72" t="s">
        <v>52</v>
      </c>
      <c s="34" t="s">
        <v>151</v>
      </c>
      <c s="34" t="s">
        <v>2098</v>
      </c>
      <c s="35" t="s">
        <v>5</v>
      </c>
      <c s="6" t="s">
        <v>2099</v>
      </c>
      <c s="36" t="s">
        <v>73</v>
      </c>
      <c s="37">
        <v>273.18</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38.25">
      <c r="A75" t="s">
        <v>60</v>
      </c>
      <c r="E75" s="39" t="s">
        <v>2100</v>
      </c>
    </row>
    <row r="76" spans="1:16" ht="12.75">
      <c r="A76" t="s">
        <v>52</v>
      </c>
      <c s="34" t="s">
        <v>155</v>
      </c>
      <c s="34" t="s">
        <v>2101</v>
      </c>
      <c s="35" t="s">
        <v>5</v>
      </c>
      <c s="6" t="s">
        <v>2102</v>
      </c>
      <c s="36" t="s">
        <v>73</v>
      </c>
      <c s="37">
        <v>273.18</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38.25">
      <c r="A79" t="s">
        <v>60</v>
      </c>
      <c r="E79" s="39" t="s">
        <v>2103</v>
      </c>
    </row>
    <row r="80" spans="1:13" ht="12.75">
      <c r="A80" t="s">
        <v>49</v>
      </c>
      <c r="C80" s="31" t="s">
        <v>70</v>
      </c>
      <c r="E80" s="33" t="s">
        <v>1569</v>
      </c>
      <c r="J80" s="32">
        <f>0</f>
      </c>
      <c s="32">
        <f>0</f>
      </c>
      <c s="32">
        <f>0+L81+L85</f>
      </c>
      <c s="32">
        <f>0+M81+M85</f>
      </c>
    </row>
    <row r="81" spans="1:16" ht="12.75">
      <c r="A81" t="s">
        <v>52</v>
      </c>
      <c s="34" t="s">
        <v>77</v>
      </c>
      <c s="34" t="s">
        <v>2104</v>
      </c>
      <c s="35" t="s">
        <v>5</v>
      </c>
      <c s="6" t="s">
        <v>2105</v>
      </c>
      <c s="36" t="s">
        <v>56</v>
      </c>
      <c s="37">
        <v>3.33</v>
      </c>
      <c s="36">
        <v>0</v>
      </c>
      <c s="36">
        <f>ROUND(G81*H81,6)</f>
      </c>
      <c r="L81" s="38">
        <v>0</v>
      </c>
      <c s="32">
        <f>ROUND(ROUND(L81,2)*ROUND(G81,3),2)</f>
      </c>
      <c s="36" t="s">
        <v>57</v>
      </c>
      <c>
        <f>(M81*21)/100</f>
      </c>
      <c t="s">
        <v>27</v>
      </c>
    </row>
    <row r="82" spans="1:5" ht="12.75">
      <c r="A82" s="35" t="s">
        <v>58</v>
      </c>
      <c r="E82" s="39" t="s">
        <v>5</v>
      </c>
    </row>
    <row r="83" spans="1:5" ht="12.75">
      <c r="A83" s="35" t="s">
        <v>59</v>
      </c>
      <c r="E83" s="40" t="s">
        <v>5</v>
      </c>
    </row>
    <row r="84" spans="1:5" ht="395.25">
      <c r="A84" t="s">
        <v>60</v>
      </c>
      <c r="E84" s="39" t="s">
        <v>2106</v>
      </c>
    </row>
    <row r="85" spans="1:16" ht="12.75">
      <c r="A85" t="s">
        <v>52</v>
      </c>
      <c s="34" t="s">
        <v>82</v>
      </c>
      <c s="34" t="s">
        <v>1977</v>
      </c>
      <c s="35" t="s">
        <v>5</v>
      </c>
      <c s="6" t="s">
        <v>1978</v>
      </c>
      <c s="36" t="s">
        <v>56</v>
      </c>
      <c s="37">
        <v>24.37</v>
      </c>
      <c s="36">
        <v>0</v>
      </c>
      <c s="36">
        <f>ROUND(G85*H85,6)</f>
      </c>
      <c r="L85" s="38">
        <v>0</v>
      </c>
      <c s="32">
        <f>ROUND(ROUND(L85,2)*ROUND(G85,3),2)</f>
      </c>
      <c s="36" t="s">
        <v>57</v>
      </c>
      <c>
        <f>(M85*21)/100</f>
      </c>
      <c t="s">
        <v>27</v>
      </c>
    </row>
    <row r="86" spans="1:5" ht="12.75">
      <c r="A86" s="35" t="s">
        <v>58</v>
      </c>
      <c r="E86" s="39" t="s">
        <v>5</v>
      </c>
    </row>
    <row r="87" spans="1:5" ht="12.75">
      <c r="A87" s="35" t="s">
        <v>59</v>
      </c>
      <c r="E87" s="40" t="s">
        <v>5</v>
      </c>
    </row>
    <row r="88" spans="1:5" ht="38.25">
      <c r="A88" t="s">
        <v>60</v>
      </c>
      <c r="E88" s="39" t="s">
        <v>1577</v>
      </c>
    </row>
    <row r="89" spans="1:13" ht="12.75">
      <c r="A89" t="s">
        <v>49</v>
      </c>
      <c r="C89" s="31" t="s">
        <v>110</v>
      </c>
      <c r="E89" s="33" t="s">
        <v>1007</v>
      </c>
      <c r="J89" s="32">
        <f>0</f>
      </c>
      <c s="32">
        <f>0</f>
      </c>
      <c s="32">
        <f>0+L90+L94+L98+L102+L106</f>
      </c>
      <c s="32">
        <f>0+M90+M94+M98+M102+M106</f>
      </c>
    </row>
    <row r="90" spans="1:16" ht="12.75">
      <c r="A90" t="s">
        <v>52</v>
      </c>
      <c s="34" t="s">
        <v>87</v>
      </c>
      <c s="34" t="s">
        <v>2107</v>
      </c>
      <c s="35" t="s">
        <v>5</v>
      </c>
      <c s="6" t="s">
        <v>2108</v>
      </c>
      <c s="36" t="s">
        <v>73</v>
      </c>
      <c s="37">
        <v>13.8</v>
      </c>
      <c s="36">
        <v>0</v>
      </c>
      <c s="36">
        <f>ROUND(G90*H90,6)</f>
      </c>
      <c r="L90" s="38">
        <v>0</v>
      </c>
      <c s="32">
        <f>ROUND(ROUND(L90,2)*ROUND(G90,3),2)</f>
      </c>
      <c s="36" t="s">
        <v>57</v>
      </c>
      <c>
        <f>(M90*21)/100</f>
      </c>
      <c t="s">
        <v>27</v>
      </c>
    </row>
    <row r="91" spans="1:5" ht="12.75">
      <c r="A91" s="35" t="s">
        <v>58</v>
      </c>
      <c r="E91" s="39" t="s">
        <v>5</v>
      </c>
    </row>
    <row r="92" spans="1:5" ht="12.75">
      <c r="A92" s="35" t="s">
        <v>59</v>
      </c>
      <c r="E92" s="40" t="s">
        <v>5</v>
      </c>
    </row>
    <row r="93" spans="1:5" ht="51">
      <c r="A93" t="s">
        <v>60</v>
      </c>
      <c r="E93" s="39" t="s">
        <v>1726</v>
      </c>
    </row>
    <row r="94" spans="1:16" ht="12.75">
      <c r="A94" t="s">
        <v>52</v>
      </c>
      <c s="34" t="s">
        <v>91</v>
      </c>
      <c s="34" t="s">
        <v>2109</v>
      </c>
      <c s="35" t="s">
        <v>5</v>
      </c>
      <c s="6" t="s">
        <v>2110</v>
      </c>
      <c s="36" t="s">
        <v>73</v>
      </c>
      <c s="37">
        <v>13.8</v>
      </c>
      <c s="36">
        <v>0</v>
      </c>
      <c s="36">
        <f>ROUND(G94*H94,6)</f>
      </c>
      <c r="L94" s="38">
        <v>0</v>
      </c>
      <c s="32">
        <f>ROUND(ROUND(L94,2)*ROUND(G94,3),2)</f>
      </c>
      <c s="36" t="s">
        <v>57</v>
      </c>
      <c>
        <f>(M94*21)/100</f>
      </c>
      <c t="s">
        <v>27</v>
      </c>
    </row>
    <row r="95" spans="1:5" ht="12.75">
      <c r="A95" s="35" t="s">
        <v>58</v>
      </c>
      <c r="E95" s="39" t="s">
        <v>5</v>
      </c>
    </row>
    <row r="96" spans="1:5" ht="12.75">
      <c r="A96" s="35" t="s">
        <v>59</v>
      </c>
      <c r="E96" s="40" t="s">
        <v>5</v>
      </c>
    </row>
    <row r="97" spans="1:5" ht="51">
      <c r="A97" t="s">
        <v>60</v>
      </c>
      <c r="E97" s="39" t="s">
        <v>1726</v>
      </c>
    </row>
    <row r="98" spans="1:16" ht="12.75">
      <c r="A98" t="s">
        <v>52</v>
      </c>
      <c s="34" t="s">
        <v>96</v>
      </c>
      <c s="34" t="s">
        <v>2111</v>
      </c>
      <c s="35" t="s">
        <v>5</v>
      </c>
      <c s="6" t="s">
        <v>2112</v>
      </c>
      <c s="36" t="s">
        <v>73</v>
      </c>
      <c s="37">
        <v>27.6</v>
      </c>
      <c s="36">
        <v>0</v>
      </c>
      <c s="36">
        <f>ROUND(G98*H98,6)</f>
      </c>
      <c r="L98" s="38">
        <v>0</v>
      </c>
      <c s="32">
        <f>ROUND(ROUND(L98,2)*ROUND(G98,3),2)</f>
      </c>
      <c s="36" t="s">
        <v>57</v>
      </c>
      <c>
        <f>(M98*21)/100</f>
      </c>
      <c t="s">
        <v>27</v>
      </c>
    </row>
    <row r="99" spans="1:5" ht="12.75">
      <c r="A99" s="35" t="s">
        <v>58</v>
      </c>
      <c r="E99" s="39" t="s">
        <v>5</v>
      </c>
    </row>
    <row r="100" spans="1:5" ht="12.75">
      <c r="A100" s="35" t="s">
        <v>59</v>
      </c>
      <c r="E100" s="40" t="s">
        <v>5</v>
      </c>
    </row>
    <row r="101" spans="1:5" ht="51">
      <c r="A101" t="s">
        <v>60</v>
      </c>
      <c r="E101" s="39" t="s">
        <v>2113</v>
      </c>
    </row>
    <row r="102" spans="1:16" ht="12.75">
      <c r="A102" t="s">
        <v>52</v>
      </c>
      <c s="34" t="s">
        <v>181</v>
      </c>
      <c s="34" t="s">
        <v>2114</v>
      </c>
      <c s="35" t="s">
        <v>5</v>
      </c>
      <c s="6" t="s">
        <v>2115</v>
      </c>
      <c s="36" t="s">
        <v>73</v>
      </c>
      <c s="37">
        <v>13.8</v>
      </c>
      <c s="36">
        <v>0</v>
      </c>
      <c s="36">
        <f>ROUND(G102*H102,6)</f>
      </c>
      <c r="L102" s="38">
        <v>0</v>
      </c>
      <c s="32">
        <f>ROUND(ROUND(L102,2)*ROUND(G102,3),2)</f>
      </c>
      <c s="36" t="s">
        <v>57</v>
      </c>
      <c>
        <f>(M102*21)/100</f>
      </c>
      <c t="s">
        <v>27</v>
      </c>
    </row>
    <row r="103" spans="1:5" ht="12.75">
      <c r="A103" s="35" t="s">
        <v>58</v>
      </c>
      <c r="E103" s="39" t="s">
        <v>5</v>
      </c>
    </row>
    <row r="104" spans="1:5" ht="12.75">
      <c r="A104" s="35" t="s">
        <v>59</v>
      </c>
      <c r="E104" s="40" t="s">
        <v>5</v>
      </c>
    </row>
    <row r="105" spans="1:5" ht="140.25">
      <c r="A105" t="s">
        <v>60</v>
      </c>
      <c r="E105" s="39" t="s">
        <v>2116</v>
      </c>
    </row>
    <row r="106" spans="1:16" ht="12.75">
      <c r="A106" t="s">
        <v>52</v>
      </c>
      <c s="34" t="s">
        <v>186</v>
      </c>
      <c s="34" t="s">
        <v>2117</v>
      </c>
      <c s="35" t="s">
        <v>5</v>
      </c>
      <c s="6" t="s">
        <v>2118</v>
      </c>
      <c s="36" t="s">
        <v>73</v>
      </c>
      <c s="37">
        <v>13.8</v>
      </c>
      <c s="36">
        <v>0</v>
      </c>
      <c s="36">
        <f>ROUND(G106*H106,6)</f>
      </c>
      <c r="L106" s="38">
        <v>0</v>
      </c>
      <c s="32">
        <f>ROUND(ROUND(L106,2)*ROUND(G106,3),2)</f>
      </c>
      <c s="36" t="s">
        <v>57</v>
      </c>
      <c>
        <f>(M106*21)/100</f>
      </c>
      <c t="s">
        <v>27</v>
      </c>
    </row>
    <row r="107" spans="1:5" ht="12.75">
      <c r="A107" s="35" t="s">
        <v>58</v>
      </c>
      <c r="E107" s="39" t="s">
        <v>5</v>
      </c>
    </row>
    <row r="108" spans="1:5" ht="12.75">
      <c r="A108" s="35" t="s">
        <v>59</v>
      </c>
      <c r="E108" s="40" t="s">
        <v>5</v>
      </c>
    </row>
    <row r="109" spans="1:5" ht="140.25">
      <c r="A109" t="s">
        <v>60</v>
      </c>
      <c r="E109" s="39" t="s">
        <v>2116</v>
      </c>
    </row>
    <row r="110" spans="1:13" ht="12.75">
      <c r="A110" t="s">
        <v>49</v>
      </c>
      <c r="C110" s="31" t="s">
        <v>75</v>
      </c>
      <c r="E110" s="33" t="s">
        <v>76</v>
      </c>
      <c r="J110" s="32">
        <f>0</f>
      </c>
      <c s="32">
        <f>0</f>
      </c>
      <c s="32">
        <f>0+L111+L115+L119</f>
      </c>
      <c s="32">
        <f>0+M111+M115+M119</f>
      </c>
    </row>
    <row r="111" spans="1:16" ht="12.75">
      <c r="A111" t="s">
        <v>52</v>
      </c>
      <c s="34" t="s">
        <v>189</v>
      </c>
      <c s="34" t="s">
        <v>148</v>
      </c>
      <c s="35" t="s">
        <v>5</v>
      </c>
      <c s="6" t="s">
        <v>149</v>
      </c>
      <c s="36" t="s">
        <v>85</v>
      </c>
      <c s="37">
        <v>4</v>
      </c>
      <c s="36">
        <v>0</v>
      </c>
      <c s="36">
        <f>ROUND(G111*H111,6)</f>
      </c>
      <c r="L111" s="38">
        <v>0</v>
      </c>
      <c s="32">
        <f>ROUND(ROUND(L111,2)*ROUND(G111,3),2)</f>
      </c>
      <c s="36" t="s">
        <v>57</v>
      </c>
      <c>
        <f>(M111*21)/100</f>
      </c>
      <c t="s">
        <v>27</v>
      </c>
    </row>
    <row r="112" spans="1:5" ht="12.75">
      <c r="A112" s="35" t="s">
        <v>58</v>
      </c>
      <c r="E112" s="39" t="s">
        <v>5</v>
      </c>
    </row>
    <row r="113" spans="1:5" ht="12.75">
      <c r="A113" s="35" t="s">
        <v>59</v>
      </c>
      <c r="E113" s="40" t="s">
        <v>5</v>
      </c>
    </row>
    <row r="114" spans="1:5" ht="102">
      <c r="A114" t="s">
        <v>60</v>
      </c>
      <c r="E114" s="39" t="s">
        <v>2119</v>
      </c>
    </row>
    <row r="115" spans="1:16" ht="12.75">
      <c r="A115" t="s">
        <v>52</v>
      </c>
      <c s="34" t="s">
        <v>193</v>
      </c>
      <c s="34" t="s">
        <v>2120</v>
      </c>
      <c s="35" t="s">
        <v>5</v>
      </c>
      <c s="6" t="s">
        <v>2121</v>
      </c>
      <c s="36" t="s">
        <v>85</v>
      </c>
      <c s="37">
        <v>2</v>
      </c>
      <c s="36">
        <v>0</v>
      </c>
      <c s="36">
        <f>ROUND(G115*H115,6)</f>
      </c>
      <c r="L115" s="38">
        <v>0</v>
      </c>
      <c s="32">
        <f>ROUND(ROUND(L115,2)*ROUND(G115,3),2)</f>
      </c>
      <c s="36" t="s">
        <v>57</v>
      </c>
      <c>
        <f>(M115*21)/100</f>
      </c>
      <c t="s">
        <v>27</v>
      </c>
    </row>
    <row r="116" spans="1:5" ht="12.75">
      <c r="A116" s="35" t="s">
        <v>58</v>
      </c>
      <c r="E116" s="39" t="s">
        <v>5</v>
      </c>
    </row>
    <row r="117" spans="1:5" ht="12.75">
      <c r="A117" s="35" t="s">
        <v>59</v>
      </c>
      <c r="E117" s="40" t="s">
        <v>5</v>
      </c>
    </row>
    <row r="118" spans="1:5" ht="102">
      <c r="A118" t="s">
        <v>60</v>
      </c>
      <c r="E118" s="39" t="s">
        <v>2119</v>
      </c>
    </row>
    <row r="119" spans="1:16" ht="12.75">
      <c r="A119" t="s">
        <v>52</v>
      </c>
      <c s="34" t="s">
        <v>196</v>
      </c>
      <c s="34" t="s">
        <v>2122</v>
      </c>
      <c s="35" t="s">
        <v>5</v>
      </c>
      <c s="6" t="s">
        <v>2123</v>
      </c>
      <c s="36" t="s">
        <v>85</v>
      </c>
      <c s="37">
        <v>2</v>
      </c>
      <c s="36">
        <v>0</v>
      </c>
      <c s="36">
        <f>ROUND(G119*H119,6)</f>
      </c>
      <c r="L119" s="38">
        <v>0</v>
      </c>
      <c s="32">
        <f>ROUND(ROUND(L119,2)*ROUND(G119,3),2)</f>
      </c>
      <c s="36" t="s">
        <v>57</v>
      </c>
      <c>
        <f>(M119*21)/100</f>
      </c>
      <c t="s">
        <v>27</v>
      </c>
    </row>
    <row r="120" spans="1:5" ht="12.75">
      <c r="A120" s="35" t="s">
        <v>58</v>
      </c>
      <c r="E120" s="39" t="s">
        <v>5</v>
      </c>
    </row>
    <row r="121" spans="1:5" ht="12.75">
      <c r="A121" s="35" t="s">
        <v>59</v>
      </c>
      <c r="E121" s="40" t="s">
        <v>5</v>
      </c>
    </row>
    <row r="122" spans="1:5" ht="153">
      <c r="A122" t="s">
        <v>60</v>
      </c>
      <c r="E122" s="39" t="s">
        <v>2124</v>
      </c>
    </row>
    <row r="123" spans="1:13" ht="12.75">
      <c r="A123" t="s">
        <v>49</v>
      </c>
      <c r="C123" s="31" t="s">
        <v>122</v>
      </c>
      <c r="E123" s="33" t="s">
        <v>1588</v>
      </c>
      <c r="J123" s="32">
        <f>0</f>
      </c>
      <c s="32">
        <f>0</f>
      </c>
      <c s="32">
        <f>0+L124+L128+L132+L136+L140+L144+L148+L152+L156+L160+L164+L168+L172</f>
      </c>
      <c s="32">
        <f>0+M124+M128+M132+M136+M140+M144+M148+M152+M156+M160+M164+M168+M172</f>
      </c>
    </row>
    <row r="124" spans="1:16" ht="12.75">
      <c r="A124" t="s">
        <v>52</v>
      </c>
      <c s="34" t="s">
        <v>200</v>
      </c>
      <c s="34" t="s">
        <v>1772</v>
      </c>
      <c s="35" t="s">
        <v>5</v>
      </c>
      <c s="6" t="s">
        <v>1773</v>
      </c>
      <c s="36" t="s">
        <v>80</v>
      </c>
      <c s="37">
        <v>16.2</v>
      </c>
      <c s="36">
        <v>0</v>
      </c>
      <c s="36">
        <f>ROUND(G124*H124,6)</f>
      </c>
      <c r="L124" s="38">
        <v>0</v>
      </c>
      <c s="32">
        <f>ROUND(ROUND(L124,2)*ROUND(G124,3),2)</f>
      </c>
      <c s="36" t="s">
        <v>57</v>
      </c>
      <c>
        <f>(M124*21)/100</f>
      </c>
      <c t="s">
        <v>27</v>
      </c>
    </row>
    <row r="125" spans="1:5" ht="12.75">
      <c r="A125" s="35" t="s">
        <v>58</v>
      </c>
      <c r="E125" s="39" t="s">
        <v>5</v>
      </c>
    </row>
    <row r="126" spans="1:5" ht="12.75">
      <c r="A126" s="35" t="s">
        <v>59</v>
      </c>
      <c r="E126" s="40" t="s">
        <v>5</v>
      </c>
    </row>
    <row r="127" spans="1:5" ht="255">
      <c r="A127" t="s">
        <v>60</v>
      </c>
      <c r="E127" s="39" t="s">
        <v>2125</v>
      </c>
    </row>
    <row r="128" spans="1:16" ht="12.75">
      <c r="A128" t="s">
        <v>52</v>
      </c>
      <c s="34" t="s">
        <v>203</v>
      </c>
      <c s="34" t="s">
        <v>2126</v>
      </c>
      <c s="35" t="s">
        <v>5</v>
      </c>
      <c s="6" t="s">
        <v>2127</v>
      </c>
      <c s="36" t="s">
        <v>80</v>
      </c>
      <c s="37">
        <v>176.6</v>
      </c>
      <c s="36">
        <v>0</v>
      </c>
      <c s="36">
        <f>ROUND(G128*H128,6)</f>
      </c>
      <c r="L128" s="38">
        <v>0</v>
      </c>
      <c s="32">
        <f>ROUND(ROUND(L128,2)*ROUND(G128,3),2)</f>
      </c>
      <c s="36" t="s">
        <v>57</v>
      </c>
      <c>
        <f>(M128*21)/100</f>
      </c>
      <c t="s">
        <v>27</v>
      </c>
    </row>
    <row r="129" spans="1:5" ht="12.75">
      <c r="A129" s="35" t="s">
        <v>58</v>
      </c>
      <c r="E129" s="39" t="s">
        <v>5</v>
      </c>
    </row>
    <row r="130" spans="1:5" ht="12.75">
      <c r="A130" s="35" t="s">
        <v>59</v>
      </c>
      <c r="E130" s="40" t="s">
        <v>5</v>
      </c>
    </row>
    <row r="131" spans="1:5" ht="255">
      <c r="A131" t="s">
        <v>60</v>
      </c>
      <c r="E131" s="39" t="s">
        <v>2125</v>
      </c>
    </row>
    <row r="132" spans="1:16" ht="12.75">
      <c r="A132" t="s">
        <v>52</v>
      </c>
      <c s="34" t="s">
        <v>207</v>
      </c>
      <c s="34" t="s">
        <v>2128</v>
      </c>
      <c s="35" t="s">
        <v>5</v>
      </c>
      <c s="6" t="s">
        <v>2129</v>
      </c>
      <c s="36" t="s">
        <v>85</v>
      </c>
      <c s="37">
        <v>4</v>
      </c>
      <c s="36">
        <v>0</v>
      </c>
      <c s="36">
        <f>ROUND(G132*H132,6)</f>
      </c>
      <c r="L132" s="38">
        <v>0</v>
      </c>
      <c s="32">
        <f>ROUND(ROUND(L132,2)*ROUND(G132,3),2)</f>
      </c>
      <c s="36" t="s">
        <v>57</v>
      </c>
      <c>
        <f>(M132*21)/100</f>
      </c>
      <c t="s">
        <v>27</v>
      </c>
    </row>
    <row r="133" spans="1:5" ht="12.75">
      <c r="A133" s="35" t="s">
        <v>58</v>
      </c>
      <c r="E133" s="39" t="s">
        <v>5</v>
      </c>
    </row>
    <row r="134" spans="1:5" ht="12.75">
      <c r="A134" s="35" t="s">
        <v>59</v>
      </c>
      <c r="E134" s="40" t="s">
        <v>5</v>
      </c>
    </row>
    <row r="135" spans="1:5" ht="242.25">
      <c r="A135" t="s">
        <v>60</v>
      </c>
      <c r="E135" s="39" t="s">
        <v>2130</v>
      </c>
    </row>
    <row r="136" spans="1:16" ht="12.75">
      <c r="A136" t="s">
        <v>52</v>
      </c>
      <c s="34" t="s">
        <v>159</v>
      </c>
      <c s="34" t="s">
        <v>1595</v>
      </c>
      <c s="35" t="s">
        <v>5</v>
      </c>
      <c s="6" t="s">
        <v>1596</v>
      </c>
      <c s="36" t="s">
        <v>85</v>
      </c>
      <c s="37">
        <v>5</v>
      </c>
      <c s="36">
        <v>0</v>
      </c>
      <c s="36">
        <f>ROUND(G136*H136,6)</f>
      </c>
      <c r="L136" s="38">
        <v>0</v>
      </c>
      <c s="32">
        <f>ROUND(ROUND(L136,2)*ROUND(G136,3),2)</f>
      </c>
      <c s="36" t="s">
        <v>57</v>
      </c>
      <c>
        <f>(M136*21)/100</f>
      </c>
      <c t="s">
        <v>27</v>
      </c>
    </row>
    <row r="137" spans="1:5" ht="12.75">
      <c r="A137" s="35" t="s">
        <v>58</v>
      </c>
      <c r="E137" s="39" t="s">
        <v>5</v>
      </c>
    </row>
    <row r="138" spans="1:5" ht="12.75">
      <c r="A138" s="35" t="s">
        <v>59</v>
      </c>
      <c r="E138" s="40" t="s">
        <v>5</v>
      </c>
    </row>
    <row r="139" spans="1:5" ht="102">
      <c r="A139" t="s">
        <v>60</v>
      </c>
      <c r="E139" s="39" t="s">
        <v>1903</v>
      </c>
    </row>
    <row r="140" spans="1:16" ht="12.75">
      <c r="A140" t="s">
        <v>52</v>
      </c>
      <c s="34" t="s">
        <v>210</v>
      </c>
      <c s="34" t="s">
        <v>2131</v>
      </c>
      <c s="35" t="s">
        <v>5</v>
      </c>
      <c s="6" t="s">
        <v>2132</v>
      </c>
      <c s="36" t="s">
        <v>80</v>
      </c>
      <c s="37">
        <v>16.2</v>
      </c>
      <c s="36">
        <v>0</v>
      </c>
      <c s="36">
        <f>ROUND(G140*H140,6)</f>
      </c>
      <c r="L140" s="38">
        <v>0</v>
      </c>
      <c s="32">
        <f>ROUND(ROUND(L140,2)*ROUND(G140,3),2)</f>
      </c>
      <c s="36" t="s">
        <v>57</v>
      </c>
      <c>
        <f>(M140*21)/100</f>
      </c>
      <c t="s">
        <v>27</v>
      </c>
    </row>
    <row r="141" spans="1:5" ht="12.75">
      <c r="A141" s="35" t="s">
        <v>58</v>
      </c>
      <c r="E141" s="39" t="s">
        <v>5</v>
      </c>
    </row>
    <row r="142" spans="1:5" ht="12.75">
      <c r="A142" s="35" t="s">
        <v>59</v>
      </c>
      <c r="E142" s="40" t="s">
        <v>5</v>
      </c>
    </row>
    <row r="143" spans="1:5" ht="63.75">
      <c r="A143" t="s">
        <v>60</v>
      </c>
      <c r="E143" s="39" t="s">
        <v>2133</v>
      </c>
    </row>
    <row r="144" spans="1:16" ht="12.75">
      <c r="A144" t="s">
        <v>52</v>
      </c>
      <c s="34" t="s">
        <v>215</v>
      </c>
      <c s="34" t="s">
        <v>2134</v>
      </c>
      <c s="35" t="s">
        <v>5</v>
      </c>
      <c s="6" t="s">
        <v>2135</v>
      </c>
      <c s="36" t="s">
        <v>80</v>
      </c>
      <c s="37">
        <v>176.6</v>
      </c>
      <c s="36">
        <v>0</v>
      </c>
      <c s="36">
        <f>ROUND(G144*H144,6)</f>
      </c>
      <c r="L144" s="38">
        <v>0</v>
      </c>
      <c s="32">
        <f>ROUND(ROUND(L144,2)*ROUND(G144,3),2)</f>
      </c>
      <c s="36" t="s">
        <v>57</v>
      </c>
      <c>
        <f>(M144*21)/100</f>
      </c>
      <c t="s">
        <v>27</v>
      </c>
    </row>
    <row r="145" spans="1:5" ht="12.75">
      <c r="A145" s="35" t="s">
        <v>58</v>
      </c>
      <c r="E145" s="39" t="s">
        <v>5</v>
      </c>
    </row>
    <row r="146" spans="1:5" ht="12.75">
      <c r="A146" s="35" t="s">
        <v>59</v>
      </c>
      <c r="E146" s="40" t="s">
        <v>5</v>
      </c>
    </row>
    <row r="147" spans="1:5" ht="63.75">
      <c r="A147" t="s">
        <v>60</v>
      </c>
      <c r="E147" s="39" t="s">
        <v>2133</v>
      </c>
    </row>
    <row r="148" spans="1:16" ht="12.75">
      <c r="A148" t="s">
        <v>52</v>
      </c>
      <c s="34" t="s">
        <v>219</v>
      </c>
      <c s="34" t="s">
        <v>2136</v>
      </c>
      <c s="35" t="s">
        <v>5</v>
      </c>
      <c s="6" t="s">
        <v>2137</v>
      </c>
      <c s="36" t="s">
        <v>80</v>
      </c>
      <c s="37">
        <v>192.8</v>
      </c>
      <c s="36">
        <v>0</v>
      </c>
      <c s="36">
        <f>ROUND(G148*H148,6)</f>
      </c>
      <c r="L148" s="38">
        <v>0</v>
      </c>
      <c s="32">
        <f>ROUND(ROUND(L148,2)*ROUND(G148,3),2)</f>
      </c>
      <c s="36" t="s">
        <v>57</v>
      </c>
      <c>
        <f>(M148*21)/100</f>
      </c>
      <c t="s">
        <v>27</v>
      </c>
    </row>
    <row r="149" spans="1:5" ht="12.75">
      <c r="A149" s="35" t="s">
        <v>58</v>
      </c>
      <c r="E149" s="39" t="s">
        <v>5</v>
      </c>
    </row>
    <row r="150" spans="1:5" ht="12.75">
      <c r="A150" s="35" t="s">
        <v>59</v>
      </c>
      <c r="E150" s="40" t="s">
        <v>5</v>
      </c>
    </row>
    <row r="151" spans="1:5" ht="25.5">
      <c r="A151" t="s">
        <v>60</v>
      </c>
      <c r="E151" s="39" t="s">
        <v>2138</v>
      </c>
    </row>
    <row r="152" spans="1:16" ht="12.75">
      <c r="A152" t="s">
        <v>52</v>
      </c>
      <c s="34" t="s">
        <v>251</v>
      </c>
      <c s="34" t="s">
        <v>2139</v>
      </c>
      <c s="35" t="s">
        <v>2140</v>
      </c>
      <c s="6" t="s">
        <v>2141</v>
      </c>
      <c s="36" t="s">
        <v>94</v>
      </c>
      <c s="37">
        <v>1</v>
      </c>
      <c s="36">
        <v>0</v>
      </c>
      <c s="36">
        <f>ROUND(G152*H152,6)</f>
      </c>
      <c r="L152" s="38">
        <v>0</v>
      </c>
      <c s="32">
        <f>ROUND(ROUND(L152,2)*ROUND(G152,3),2)</f>
      </c>
      <c s="36" t="s">
        <v>57</v>
      </c>
      <c>
        <f>(M152*21)/100</f>
      </c>
      <c t="s">
        <v>27</v>
      </c>
    </row>
    <row r="153" spans="1:5" ht="25.5">
      <c r="A153" s="35" t="s">
        <v>58</v>
      </c>
      <c r="E153" s="39" t="s">
        <v>2142</v>
      </c>
    </row>
    <row r="154" spans="1:5" ht="12.75">
      <c r="A154" s="35" t="s">
        <v>59</v>
      </c>
      <c r="E154" s="40" t="s">
        <v>5</v>
      </c>
    </row>
    <row r="155" spans="1:5" ht="25.5">
      <c r="A155" t="s">
        <v>60</v>
      </c>
      <c r="E155" s="39" t="s">
        <v>2143</v>
      </c>
    </row>
    <row r="156" spans="1:16" ht="12.75">
      <c r="A156" t="s">
        <v>52</v>
      </c>
      <c s="34" t="s">
        <v>255</v>
      </c>
      <c s="34" t="s">
        <v>2139</v>
      </c>
      <c s="35" t="s">
        <v>2144</v>
      </c>
      <c s="6" t="s">
        <v>2145</v>
      </c>
      <c s="36" t="s">
        <v>94</v>
      </c>
      <c s="37">
        <v>1</v>
      </c>
      <c s="36">
        <v>0</v>
      </c>
      <c s="36">
        <f>ROUND(G156*H156,6)</f>
      </c>
      <c r="L156" s="38">
        <v>0</v>
      </c>
      <c s="32">
        <f>ROUND(ROUND(L156,2)*ROUND(G156,3),2)</f>
      </c>
      <c s="36" t="s">
        <v>57</v>
      </c>
      <c>
        <f>(M156*21)/100</f>
      </c>
      <c t="s">
        <v>27</v>
      </c>
    </row>
    <row r="157" spans="1:5" ht="25.5">
      <c r="A157" s="35" t="s">
        <v>58</v>
      </c>
      <c r="E157" s="39" t="s">
        <v>2142</v>
      </c>
    </row>
    <row r="158" spans="1:5" ht="12.75">
      <c r="A158" s="35" t="s">
        <v>59</v>
      </c>
      <c r="E158" s="40" t="s">
        <v>5</v>
      </c>
    </row>
    <row r="159" spans="1:5" ht="25.5">
      <c r="A159" t="s">
        <v>60</v>
      </c>
      <c r="E159" s="39" t="s">
        <v>2143</v>
      </c>
    </row>
    <row r="160" spans="1:16" ht="12.75">
      <c r="A160" t="s">
        <v>52</v>
      </c>
      <c s="34" t="s">
        <v>259</v>
      </c>
      <c s="34" t="s">
        <v>2139</v>
      </c>
      <c s="35" t="s">
        <v>2146</v>
      </c>
      <c s="6" t="s">
        <v>2147</v>
      </c>
      <c s="36" t="s">
        <v>94</v>
      </c>
      <c s="37">
        <v>1</v>
      </c>
      <c s="36">
        <v>0</v>
      </c>
      <c s="36">
        <f>ROUND(G160*H160,6)</f>
      </c>
      <c r="L160" s="38">
        <v>0</v>
      </c>
      <c s="32">
        <f>ROUND(ROUND(L160,2)*ROUND(G160,3),2)</f>
      </c>
      <c s="36" t="s">
        <v>57</v>
      </c>
      <c>
        <f>(M160*21)/100</f>
      </c>
      <c t="s">
        <v>27</v>
      </c>
    </row>
    <row r="161" spans="1:5" ht="25.5">
      <c r="A161" s="35" t="s">
        <v>58</v>
      </c>
      <c r="E161" s="39" t="s">
        <v>2142</v>
      </c>
    </row>
    <row r="162" spans="1:5" ht="12.75">
      <c r="A162" s="35" t="s">
        <v>59</v>
      </c>
      <c r="E162" s="40" t="s">
        <v>5</v>
      </c>
    </row>
    <row r="163" spans="1:5" ht="25.5">
      <c r="A163" t="s">
        <v>60</v>
      </c>
      <c r="E163" s="39" t="s">
        <v>2143</v>
      </c>
    </row>
    <row r="164" spans="1:16" ht="12.75">
      <c r="A164" t="s">
        <v>52</v>
      </c>
      <c s="34" t="s">
        <v>263</v>
      </c>
      <c s="34" t="s">
        <v>2139</v>
      </c>
      <c s="35" t="s">
        <v>2148</v>
      </c>
      <c s="6" t="s">
        <v>2149</v>
      </c>
      <c s="36" t="s">
        <v>94</v>
      </c>
      <c s="37">
        <v>1</v>
      </c>
      <c s="36">
        <v>0</v>
      </c>
      <c s="36">
        <f>ROUND(G164*H164,6)</f>
      </c>
      <c r="L164" s="38">
        <v>0</v>
      </c>
      <c s="32">
        <f>ROUND(ROUND(L164,2)*ROUND(G164,3),2)</f>
      </c>
      <c s="36" t="s">
        <v>57</v>
      </c>
      <c>
        <f>(M164*21)/100</f>
      </c>
      <c t="s">
        <v>27</v>
      </c>
    </row>
    <row r="165" spans="1:5" ht="25.5">
      <c r="A165" s="35" t="s">
        <v>58</v>
      </c>
      <c r="E165" s="39" t="s">
        <v>2142</v>
      </c>
    </row>
    <row r="166" spans="1:5" ht="12.75">
      <c r="A166" s="35" t="s">
        <v>59</v>
      </c>
      <c r="E166" s="40" t="s">
        <v>5</v>
      </c>
    </row>
    <row r="167" spans="1:5" ht="25.5">
      <c r="A167" t="s">
        <v>60</v>
      </c>
      <c r="E167" s="39" t="s">
        <v>2143</v>
      </c>
    </row>
    <row r="168" spans="1:16" ht="12.75">
      <c r="A168" t="s">
        <v>52</v>
      </c>
      <c s="34" t="s">
        <v>267</v>
      </c>
      <c s="34" t="s">
        <v>2150</v>
      </c>
      <c s="35" t="s">
        <v>5</v>
      </c>
      <c s="6" t="s">
        <v>2151</v>
      </c>
      <c s="36" t="s">
        <v>85</v>
      </c>
      <c s="37">
        <v>1</v>
      </c>
      <c s="36">
        <v>0</v>
      </c>
      <c s="36">
        <f>ROUND(G168*H168,6)</f>
      </c>
      <c r="L168" s="38">
        <v>0</v>
      </c>
      <c s="32">
        <f>ROUND(ROUND(L168,2)*ROUND(G168,3),2)</f>
      </c>
      <c s="36" t="s">
        <v>57</v>
      </c>
      <c>
        <f>(M168*0)/100</f>
      </c>
      <c t="s">
        <v>594</v>
      </c>
    </row>
    <row r="169" spans="1:5" ht="12.75">
      <c r="A169" s="35" t="s">
        <v>58</v>
      </c>
      <c r="E169" s="39" t="s">
        <v>2152</v>
      </c>
    </row>
    <row r="170" spans="1:5" ht="12.75">
      <c r="A170" s="35" t="s">
        <v>59</v>
      </c>
      <c r="E170" s="40" t="s">
        <v>5</v>
      </c>
    </row>
    <row r="171" spans="1:5" ht="76.5">
      <c r="A171" t="s">
        <v>60</v>
      </c>
      <c r="E171" s="39" t="s">
        <v>2153</v>
      </c>
    </row>
    <row r="172" spans="1:16" ht="12.75">
      <c r="A172" t="s">
        <v>52</v>
      </c>
      <c s="34" t="s">
        <v>271</v>
      </c>
      <c s="34" t="s">
        <v>2154</v>
      </c>
      <c s="35" t="s">
        <v>5</v>
      </c>
      <c s="6" t="s">
        <v>2155</v>
      </c>
      <c s="36" t="s">
        <v>85</v>
      </c>
      <c s="37">
        <v>8</v>
      </c>
      <c s="36">
        <v>0</v>
      </c>
      <c s="36">
        <f>ROUND(G172*H172,6)</f>
      </c>
      <c r="L172" s="38">
        <v>0</v>
      </c>
      <c s="32">
        <f>ROUND(ROUND(L172,2)*ROUND(G172,3),2)</f>
      </c>
      <c s="36" t="s">
        <v>57</v>
      </c>
      <c>
        <f>(M172*21)/100</f>
      </c>
      <c t="s">
        <v>27</v>
      </c>
    </row>
    <row r="173" spans="1:5" ht="12.75">
      <c r="A173" s="35" t="s">
        <v>58</v>
      </c>
      <c r="E173" s="39" t="s">
        <v>2156</v>
      </c>
    </row>
    <row r="174" spans="1:5" ht="12.75">
      <c r="A174" s="35" t="s">
        <v>59</v>
      </c>
      <c r="E174" s="40" t="s">
        <v>5</v>
      </c>
    </row>
    <row r="175" spans="1:5" ht="409.5">
      <c r="A175" t="s">
        <v>60</v>
      </c>
      <c r="E175" s="39" t="s">
        <v>2157</v>
      </c>
    </row>
    <row r="176" spans="1:13" ht="12.75">
      <c r="A176" t="s">
        <v>49</v>
      </c>
      <c r="C176" s="31" t="s">
        <v>126</v>
      </c>
      <c r="E176" s="33" t="s">
        <v>1436</v>
      </c>
      <c r="J176" s="32">
        <f>0</f>
      </c>
      <c s="32">
        <f>0</f>
      </c>
      <c s="32">
        <f>0+L177+L181+L185</f>
      </c>
      <c s="32">
        <f>0+M177+M181+M185</f>
      </c>
    </row>
    <row r="177" spans="1:16" ht="12.75">
      <c r="A177" t="s">
        <v>52</v>
      </c>
      <c s="34" t="s">
        <v>224</v>
      </c>
      <c s="34" t="s">
        <v>2158</v>
      </c>
      <c s="35" t="s">
        <v>5</v>
      </c>
      <c s="6" t="s">
        <v>2159</v>
      </c>
      <c s="36" t="s">
        <v>80</v>
      </c>
      <c s="37">
        <v>68.8</v>
      </c>
      <c s="36">
        <v>0</v>
      </c>
      <c s="36">
        <f>ROUND(G177*H177,6)</f>
      </c>
      <c r="L177" s="38">
        <v>0</v>
      </c>
      <c s="32">
        <f>ROUND(ROUND(L177,2)*ROUND(G177,3),2)</f>
      </c>
      <c s="36" t="s">
        <v>57</v>
      </c>
      <c>
        <f>(M177*21)/100</f>
      </c>
      <c t="s">
        <v>27</v>
      </c>
    </row>
    <row r="178" spans="1:5" ht="12.75">
      <c r="A178" s="35" t="s">
        <v>58</v>
      </c>
      <c r="E178" s="39" t="s">
        <v>5</v>
      </c>
    </row>
    <row r="179" spans="1:5" ht="12.75">
      <c r="A179" s="35" t="s">
        <v>59</v>
      </c>
      <c r="E179" s="40" t="s">
        <v>5</v>
      </c>
    </row>
    <row r="180" spans="1:5" ht="25.5">
      <c r="A180" t="s">
        <v>60</v>
      </c>
      <c r="E180" s="39" t="s">
        <v>2160</v>
      </c>
    </row>
    <row r="181" spans="1:16" ht="12.75">
      <c r="A181" t="s">
        <v>52</v>
      </c>
      <c s="34" t="s">
        <v>228</v>
      </c>
      <c s="34" t="s">
        <v>2161</v>
      </c>
      <c s="35" t="s">
        <v>5</v>
      </c>
      <c s="6" t="s">
        <v>2162</v>
      </c>
      <c s="36" t="s">
        <v>85</v>
      </c>
      <c s="37">
        <v>3</v>
      </c>
      <c s="36">
        <v>0</v>
      </c>
      <c s="36">
        <f>ROUND(G181*H181,6)</f>
      </c>
      <c r="L181" s="38">
        <v>0</v>
      </c>
      <c s="32">
        <f>ROUND(ROUND(L181,2)*ROUND(G181,3),2)</f>
      </c>
      <c s="36" t="s">
        <v>57</v>
      </c>
      <c>
        <f>(M181*21)/100</f>
      </c>
      <c t="s">
        <v>27</v>
      </c>
    </row>
    <row r="182" spans="1:5" ht="12.75">
      <c r="A182" s="35" t="s">
        <v>58</v>
      </c>
      <c r="E182" s="39" t="s">
        <v>5</v>
      </c>
    </row>
    <row r="183" spans="1:5" ht="12.75">
      <c r="A183" s="35" t="s">
        <v>59</v>
      </c>
      <c r="E183" s="40" t="s">
        <v>5</v>
      </c>
    </row>
    <row r="184" spans="1:5" ht="89.25">
      <c r="A184" t="s">
        <v>60</v>
      </c>
      <c r="E184" s="39" t="s">
        <v>2163</v>
      </c>
    </row>
    <row r="185" spans="1:16" ht="12.75">
      <c r="A185" t="s">
        <v>52</v>
      </c>
      <c s="34" t="s">
        <v>232</v>
      </c>
      <c s="34" t="s">
        <v>2164</v>
      </c>
      <c s="35" t="s">
        <v>5</v>
      </c>
      <c s="6" t="s">
        <v>2165</v>
      </c>
      <c s="36" t="s">
        <v>80</v>
      </c>
      <c s="37">
        <v>41</v>
      </c>
      <c s="36">
        <v>0</v>
      </c>
      <c s="36">
        <f>ROUND(G185*H185,6)</f>
      </c>
      <c r="L185" s="38">
        <v>0</v>
      </c>
      <c s="32">
        <f>ROUND(ROUND(L185,2)*ROUND(G185,3),2)</f>
      </c>
      <c s="36" t="s">
        <v>57</v>
      </c>
      <c>
        <f>(M185*21)/100</f>
      </c>
      <c t="s">
        <v>27</v>
      </c>
    </row>
    <row r="186" spans="1:5" ht="12.75">
      <c r="A186" s="35" t="s">
        <v>58</v>
      </c>
      <c r="E186" s="39" t="s">
        <v>5</v>
      </c>
    </row>
    <row r="187" spans="1:5" ht="12.75">
      <c r="A187" s="35" t="s">
        <v>59</v>
      </c>
      <c r="E187" s="40" t="s">
        <v>5</v>
      </c>
    </row>
    <row r="188" spans="1:5" ht="89.25">
      <c r="A188" t="s">
        <v>60</v>
      </c>
      <c r="E188" s="39" t="s">
        <v>1924</v>
      </c>
    </row>
    <row r="189" spans="1:13" ht="12.75">
      <c r="A189" t="s">
        <v>49</v>
      </c>
      <c r="C189" s="31" t="s">
        <v>367</v>
      </c>
      <c r="E189" s="33" t="s">
        <v>584</v>
      </c>
      <c r="J189" s="32">
        <f>0</f>
      </c>
      <c s="32">
        <f>0</f>
      </c>
      <c s="32">
        <f>0+L190+L194+L198</f>
      </c>
      <c s="32">
        <f>0+M190+M194+M198</f>
      </c>
    </row>
    <row r="190" spans="1:16" ht="25.5">
      <c r="A190" t="s">
        <v>52</v>
      </c>
      <c s="34" t="s">
        <v>236</v>
      </c>
      <c s="34" t="s">
        <v>1512</v>
      </c>
      <c s="35" t="s">
        <v>371</v>
      </c>
      <c s="6" t="s">
        <v>1513</v>
      </c>
      <c s="36" t="s">
        <v>373</v>
      </c>
      <c s="37">
        <v>2216.6</v>
      </c>
      <c s="36">
        <v>0</v>
      </c>
      <c s="36">
        <f>ROUND(G190*H190,6)</f>
      </c>
      <c r="L190" s="38">
        <v>0</v>
      </c>
      <c s="32">
        <f>ROUND(ROUND(L190,2)*ROUND(G190,3),2)</f>
      </c>
      <c s="36" t="s">
        <v>350</v>
      </c>
      <c>
        <f>(M190*21)/100</f>
      </c>
      <c t="s">
        <v>27</v>
      </c>
    </row>
    <row r="191" spans="1:5" ht="12.75">
      <c r="A191" s="35" t="s">
        <v>58</v>
      </c>
      <c r="E191" s="39" t="s">
        <v>374</v>
      </c>
    </row>
    <row r="192" spans="1:5" ht="12.75">
      <c r="A192" s="35" t="s">
        <v>59</v>
      </c>
      <c r="E192" s="40" t="s">
        <v>5</v>
      </c>
    </row>
    <row r="193" spans="1:5" ht="165.75">
      <c r="A193" t="s">
        <v>60</v>
      </c>
      <c r="E193" s="39" t="s">
        <v>375</v>
      </c>
    </row>
    <row r="194" spans="1:16" ht="25.5">
      <c r="A194" t="s">
        <v>52</v>
      </c>
      <c s="34" t="s">
        <v>240</v>
      </c>
      <c s="34" t="s">
        <v>1826</v>
      </c>
      <c s="35" t="s">
        <v>371</v>
      </c>
      <c s="6" t="s">
        <v>1827</v>
      </c>
      <c s="36" t="s">
        <v>373</v>
      </c>
      <c s="37">
        <v>13.25</v>
      </c>
      <c s="36">
        <v>0</v>
      </c>
      <c s="36">
        <f>ROUND(G194*H194,6)</f>
      </c>
      <c r="L194" s="38">
        <v>0</v>
      </c>
      <c s="32">
        <f>ROUND(ROUND(L194,2)*ROUND(G194,3),2)</f>
      </c>
      <c s="36" t="s">
        <v>350</v>
      </c>
      <c>
        <f>(M194*21)/100</f>
      </c>
      <c t="s">
        <v>27</v>
      </c>
    </row>
    <row r="195" spans="1:5" ht="12.75">
      <c r="A195" s="35" t="s">
        <v>58</v>
      </c>
      <c r="E195" s="39" t="s">
        <v>374</v>
      </c>
    </row>
    <row r="196" spans="1:5" ht="12.75">
      <c r="A196" s="35" t="s">
        <v>59</v>
      </c>
      <c r="E196" s="40" t="s">
        <v>5</v>
      </c>
    </row>
    <row r="197" spans="1:5" ht="165.75">
      <c r="A197" t="s">
        <v>60</v>
      </c>
      <c r="E197" s="39" t="s">
        <v>375</v>
      </c>
    </row>
    <row r="198" spans="1:16" ht="25.5">
      <c r="A198" t="s">
        <v>52</v>
      </c>
      <c s="34" t="s">
        <v>244</v>
      </c>
      <c s="34" t="s">
        <v>377</v>
      </c>
      <c s="35" t="s">
        <v>371</v>
      </c>
      <c s="6" t="s">
        <v>378</v>
      </c>
      <c s="36" t="s">
        <v>373</v>
      </c>
      <c s="37">
        <v>4.8</v>
      </c>
      <c s="36">
        <v>0</v>
      </c>
      <c s="36">
        <f>ROUND(G198*H198,6)</f>
      </c>
      <c r="L198" s="38">
        <v>0</v>
      </c>
      <c s="32">
        <f>ROUND(ROUND(L198,2)*ROUND(G198,3),2)</f>
      </c>
      <c s="36" t="s">
        <v>350</v>
      </c>
      <c>
        <f>(M198*21)/100</f>
      </c>
      <c t="s">
        <v>27</v>
      </c>
    </row>
    <row r="199" spans="1:5" ht="12.75">
      <c r="A199" s="35" t="s">
        <v>58</v>
      </c>
      <c r="E199" s="39" t="s">
        <v>374</v>
      </c>
    </row>
    <row r="200" spans="1:5" ht="12.75">
      <c r="A200" s="35" t="s">
        <v>59</v>
      </c>
      <c r="E200" s="40" t="s">
        <v>5</v>
      </c>
    </row>
    <row r="201" spans="1:5" ht="165.75">
      <c r="A201" t="s">
        <v>60</v>
      </c>
      <c r="E201" s="39" t="s">
        <v>375</v>
      </c>
    </row>
    <row r="202" spans="1:13" ht="12.75">
      <c r="A202" t="s">
        <v>46</v>
      </c>
      <c r="C202" s="31" t="s">
        <v>2166</v>
      </c>
      <c r="E202" s="33" t="s">
        <v>2167</v>
      </c>
      <c r="J202" s="32">
        <f>0+J203+J260+J269+J294+J307+J348+J361</f>
      </c>
      <c s="32">
        <f>0+K203+K260+K269+K294+K307+K348+K361</f>
      </c>
      <c s="32">
        <f>0+L203+L260+L269+L294+L307+L348+L361</f>
      </c>
      <c s="32">
        <f>0+M203+M260+M269+M294+M307+M348+M361</f>
      </c>
    </row>
    <row r="203" spans="1:13" ht="12.75">
      <c r="A203" t="s">
        <v>49</v>
      </c>
      <c r="C203" s="31" t="s">
        <v>53</v>
      </c>
      <c r="E203" s="33" t="s">
        <v>406</v>
      </c>
      <c r="J203" s="32">
        <f>0</f>
      </c>
      <c s="32">
        <f>0</f>
      </c>
      <c s="32">
        <f>0+L204+L208+L212+L216+L220+L224+L228+L232+L236+L240+L244+L248+L252+L256</f>
      </c>
      <c s="32">
        <f>0+M204+M208+M212+M216+M220+M224+M228+M232+M236+M240+M244+M248+M252+M256</f>
      </c>
    </row>
    <row r="204" spans="1:16" ht="12.75">
      <c r="A204" t="s">
        <v>52</v>
      </c>
      <c s="34" t="s">
        <v>53</v>
      </c>
      <c s="34" t="s">
        <v>2075</v>
      </c>
      <c s="35" t="s">
        <v>5</v>
      </c>
      <c s="6" t="s">
        <v>2076</v>
      </c>
      <c s="36" t="s">
        <v>73</v>
      </c>
      <c s="37">
        <v>5.4</v>
      </c>
      <c s="36">
        <v>0</v>
      </c>
      <c s="36">
        <f>ROUND(G204*H204,6)</f>
      </c>
      <c r="L204" s="38">
        <v>0</v>
      </c>
      <c s="32">
        <f>ROUND(ROUND(L204,2)*ROUND(G204,3),2)</f>
      </c>
      <c s="36" t="s">
        <v>57</v>
      </c>
      <c>
        <f>(M204*21)/100</f>
      </c>
      <c t="s">
        <v>27</v>
      </c>
    </row>
    <row r="205" spans="1:5" ht="12.75">
      <c r="A205" s="35" t="s">
        <v>58</v>
      </c>
      <c r="E205" s="39" t="s">
        <v>5</v>
      </c>
    </row>
    <row r="206" spans="1:5" ht="12.75">
      <c r="A206" s="35" t="s">
        <v>59</v>
      </c>
      <c r="E206" s="40" t="s">
        <v>5</v>
      </c>
    </row>
    <row r="207" spans="1:5" ht="12.75">
      <c r="A207" t="s">
        <v>60</v>
      </c>
      <c r="E207" s="39" t="s">
        <v>2077</v>
      </c>
    </row>
    <row r="208" spans="1:16" ht="25.5">
      <c r="A208" t="s">
        <v>52</v>
      </c>
      <c s="34" t="s">
        <v>27</v>
      </c>
      <c s="34" t="s">
        <v>1612</v>
      </c>
      <c s="35" t="s">
        <v>5</v>
      </c>
      <c s="6" t="s">
        <v>1613</v>
      </c>
      <c s="36" t="s">
        <v>56</v>
      </c>
      <c s="37">
        <v>16.32</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63.75">
      <c r="A211" t="s">
        <v>60</v>
      </c>
      <c r="E211" s="39" t="s">
        <v>1615</v>
      </c>
    </row>
    <row r="212" spans="1:16" ht="12.75">
      <c r="A212" t="s">
        <v>52</v>
      </c>
      <c s="34" t="s">
        <v>26</v>
      </c>
      <c s="34" t="s">
        <v>2168</v>
      </c>
      <c s="35" t="s">
        <v>5</v>
      </c>
      <c s="6" t="s">
        <v>2169</v>
      </c>
      <c s="36" t="s">
        <v>56</v>
      </c>
      <c s="37">
        <v>18.2</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63.75">
      <c r="A215" t="s">
        <v>60</v>
      </c>
      <c r="E215" s="39" t="s">
        <v>1615</v>
      </c>
    </row>
    <row r="216" spans="1:16" ht="25.5">
      <c r="A216" t="s">
        <v>52</v>
      </c>
      <c s="34" t="s">
        <v>70</v>
      </c>
      <c s="34" t="s">
        <v>1616</v>
      </c>
      <c s="35" t="s">
        <v>5</v>
      </c>
      <c s="6" t="s">
        <v>1617</v>
      </c>
      <c s="36" t="s">
        <v>56</v>
      </c>
      <c s="37">
        <v>51.78</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63.75">
      <c r="A219" t="s">
        <v>60</v>
      </c>
      <c r="E219" s="39" t="s">
        <v>1615</v>
      </c>
    </row>
    <row r="220" spans="1:16" ht="12.75">
      <c r="A220" t="s">
        <v>52</v>
      </c>
      <c s="34" t="s">
        <v>110</v>
      </c>
      <c s="34" t="s">
        <v>2078</v>
      </c>
      <c s="35" t="s">
        <v>5</v>
      </c>
      <c s="6" t="s">
        <v>2079</v>
      </c>
      <c s="36" t="s">
        <v>310</v>
      </c>
      <c s="37">
        <v>40</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38.25">
      <c r="A223" t="s">
        <v>60</v>
      </c>
      <c r="E223" s="39" t="s">
        <v>2080</v>
      </c>
    </row>
    <row r="224" spans="1:16" ht="12.75">
      <c r="A224" t="s">
        <v>52</v>
      </c>
      <c s="34" t="s">
        <v>115</v>
      </c>
      <c s="34" t="s">
        <v>1548</v>
      </c>
      <c s="35" t="s">
        <v>5</v>
      </c>
      <c s="6" t="s">
        <v>1549</v>
      </c>
      <c s="36" t="s">
        <v>56</v>
      </c>
      <c s="37">
        <v>410.29</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344.25">
      <c r="A227" t="s">
        <v>60</v>
      </c>
      <c r="E227" s="39" t="s">
        <v>2083</v>
      </c>
    </row>
    <row r="228" spans="1:16" ht="12.75">
      <c r="A228" t="s">
        <v>52</v>
      </c>
      <c s="34" t="s">
        <v>75</v>
      </c>
      <c s="34" t="s">
        <v>1637</v>
      </c>
      <c s="35" t="s">
        <v>5</v>
      </c>
      <c s="6" t="s">
        <v>1638</v>
      </c>
      <c s="36" t="s">
        <v>56</v>
      </c>
      <c s="37">
        <v>410.29</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91.25">
      <c r="A231" t="s">
        <v>60</v>
      </c>
      <c r="E231" s="39" t="s">
        <v>2084</v>
      </c>
    </row>
    <row r="232" spans="1:16" ht="12.75">
      <c r="A232" t="s">
        <v>52</v>
      </c>
      <c s="34" t="s">
        <v>122</v>
      </c>
      <c s="34" t="s">
        <v>2086</v>
      </c>
      <c s="35" t="s">
        <v>5</v>
      </c>
      <c s="6" t="s">
        <v>2087</v>
      </c>
      <c s="36" t="s">
        <v>56</v>
      </c>
      <c s="37">
        <v>277.66</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242.25">
      <c r="A235" t="s">
        <v>60</v>
      </c>
      <c r="E235" s="39" t="s">
        <v>2088</v>
      </c>
    </row>
    <row r="236" spans="1:16" ht="12.75">
      <c r="A236" t="s">
        <v>52</v>
      </c>
      <c s="34" t="s">
        <v>126</v>
      </c>
      <c s="34" t="s">
        <v>1554</v>
      </c>
      <c s="35" t="s">
        <v>5</v>
      </c>
      <c s="6" t="s">
        <v>1555</v>
      </c>
      <c s="36" t="s">
        <v>56</v>
      </c>
      <c s="37">
        <v>100.3</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306">
      <c r="A239" t="s">
        <v>60</v>
      </c>
      <c r="E239" s="39" t="s">
        <v>2089</v>
      </c>
    </row>
    <row r="240" spans="1:16" ht="12.75">
      <c r="A240" t="s">
        <v>52</v>
      </c>
      <c s="34" t="s">
        <v>130</v>
      </c>
      <c s="34" t="s">
        <v>2090</v>
      </c>
      <c s="35" t="s">
        <v>5</v>
      </c>
      <c s="6" t="s">
        <v>2091</v>
      </c>
      <c s="36" t="s">
        <v>56</v>
      </c>
      <c s="37">
        <v>2.34</v>
      </c>
      <c s="36">
        <v>0</v>
      </c>
      <c s="36">
        <f>ROUND(G240*H240,6)</f>
      </c>
      <c r="L240" s="38">
        <v>0</v>
      </c>
      <c s="32">
        <f>ROUND(ROUND(L240,2)*ROUND(G240,3),2)</f>
      </c>
      <c s="36" t="s">
        <v>57</v>
      </c>
      <c>
        <f>(M240*21)/100</f>
      </c>
      <c t="s">
        <v>27</v>
      </c>
    </row>
    <row r="241" spans="1:5" ht="12.75">
      <c r="A241" s="35" t="s">
        <v>58</v>
      </c>
      <c r="E241" s="39" t="s">
        <v>2092</v>
      </c>
    </row>
    <row r="242" spans="1:5" ht="12.75">
      <c r="A242" s="35" t="s">
        <v>59</v>
      </c>
      <c r="E242" s="40" t="s">
        <v>5</v>
      </c>
    </row>
    <row r="243" spans="1:5" ht="267.75">
      <c r="A243" t="s">
        <v>60</v>
      </c>
      <c r="E243" s="39" t="s">
        <v>2093</v>
      </c>
    </row>
    <row r="244" spans="1:16" ht="12.75">
      <c r="A244" t="s">
        <v>52</v>
      </c>
      <c s="34" t="s">
        <v>134</v>
      </c>
      <c s="34" t="s">
        <v>1557</v>
      </c>
      <c s="35" t="s">
        <v>5</v>
      </c>
      <c s="6" t="s">
        <v>1558</v>
      </c>
      <c s="36" t="s">
        <v>73</v>
      </c>
      <c s="37">
        <v>99.8</v>
      </c>
      <c s="36">
        <v>0</v>
      </c>
      <c s="36">
        <f>ROUND(G244*H244,6)</f>
      </c>
      <c r="L244" s="38">
        <v>0</v>
      </c>
      <c s="32">
        <f>ROUND(ROUND(L244,2)*ROUND(G244,3),2)</f>
      </c>
      <c s="36" t="s">
        <v>57</v>
      </c>
      <c>
        <f>(M244*21)/100</f>
      </c>
      <c t="s">
        <v>27</v>
      </c>
    </row>
    <row r="245" spans="1:5" ht="12.75">
      <c r="A245" s="35" t="s">
        <v>58</v>
      </c>
      <c r="E245" s="39" t="s">
        <v>5</v>
      </c>
    </row>
    <row r="246" spans="1:5" ht="12.75">
      <c r="A246" s="35" t="s">
        <v>59</v>
      </c>
      <c r="E246" s="40" t="s">
        <v>5</v>
      </c>
    </row>
    <row r="247" spans="1:5" ht="38.25">
      <c r="A247" t="s">
        <v>60</v>
      </c>
      <c r="E247" s="39" t="s">
        <v>2094</v>
      </c>
    </row>
    <row r="248" spans="1:16" ht="12.75">
      <c r="A248" t="s">
        <v>52</v>
      </c>
      <c s="34" t="s">
        <v>138</v>
      </c>
      <c s="34" t="s">
        <v>2095</v>
      </c>
      <c s="35" t="s">
        <v>5</v>
      </c>
      <c s="6" t="s">
        <v>2096</v>
      </c>
      <c s="36" t="s">
        <v>73</v>
      </c>
      <c s="37">
        <v>5.4</v>
      </c>
      <c s="36">
        <v>0</v>
      </c>
      <c s="36">
        <f>ROUND(G248*H248,6)</f>
      </c>
      <c r="L248" s="38">
        <v>0</v>
      </c>
      <c s="32">
        <f>ROUND(ROUND(L248,2)*ROUND(G248,3),2)</f>
      </c>
      <c s="36" t="s">
        <v>57</v>
      </c>
      <c>
        <f>(M248*21)/100</f>
      </c>
      <c t="s">
        <v>27</v>
      </c>
    </row>
    <row r="249" spans="1:5" ht="12.75">
      <c r="A249" s="35" t="s">
        <v>58</v>
      </c>
      <c r="E249" s="39" t="s">
        <v>5</v>
      </c>
    </row>
    <row r="250" spans="1:5" ht="12.75">
      <c r="A250" s="35" t="s">
        <v>59</v>
      </c>
      <c r="E250" s="40" t="s">
        <v>5</v>
      </c>
    </row>
    <row r="251" spans="1:5" ht="38.25">
      <c r="A251" t="s">
        <v>60</v>
      </c>
      <c r="E251" s="39" t="s">
        <v>2097</v>
      </c>
    </row>
    <row r="252" spans="1:16" ht="12.75">
      <c r="A252" t="s">
        <v>52</v>
      </c>
      <c s="34" t="s">
        <v>143</v>
      </c>
      <c s="34" t="s">
        <v>2098</v>
      </c>
      <c s="35" t="s">
        <v>5</v>
      </c>
      <c s="6" t="s">
        <v>2099</v>
      </c>
      <c s="36" t="s">
        <v>73</v>
      </c>
      <c s="37">
        <v>5.4</v>
      </c>
      <c s="36">
        <v>0</v>
      </c>
      <c s="36">
        <f>ROUND(G252*H252,6)</f>
      </c>
      <c r="L252" s="38">
        <v>0</v>
      </c>
      <c s="32">
        <f>ROUND(ROUND(L252,2)*ROUND(G252,3),2)</f>
      </c>
      <c s="36" t="s">
        <v>57</v>
      </c>
      <c>
        <f>(M252*21)/100</f>
      </c>
      <c t="s">
        <v>27</v>
      </c>
    </row>
    <row r="253" spans="1:5" ht="12.75">
      <c r="A253" s="35" t="s">
        <v>58</v>
      </c>
      <c r="E253" s="39" t="s">
        <v>5</v>
      </c>
    </row>
    <row r="254" spans="1:5" ht="12.75">
      <c r="A254" s="35" t="s">
        <v>59</v>
      </c>
      <c r="E254" s="40" t="s">
        <v>5</v>
      </c>
    </row>
    <row r="255" spans="1:5" ht="38.25">
      <c r="A255" t="s">
        <v>60</v>
      </c>
      <c r="E255" s="39" t="s">
        <v>2100</v>
      </c>
    </row>
    <row r="256" spans="1:16" ht="12.75">
      <c r="A256" t="s">
        <v>52</v>
      </c>
      <c s="34" t="s">
        <v>147</v>
      </c>
      <c s="34" t="s">
        <v>2101</v>
      </c>
      <c s="35" t="s">
        <v>5</v>
      </c>
      <c s="6" t="s">
        <v>2102</v>
      </c>
      <c s="36" t="s">
        <v>73</v>
      </c>
      <c s="37">
        <v>5.4</v>
      </c>
      <c s="36">
        <v>0</v>
      </c>
      <c s="36">
        <f>ROUND(G256*H256,6)</f>
      </c>
      <c r="L256" s="38">
        <v>0</v>
      </c>
      <c s="32">
        <f>ROUND(ROUND(L256,2)*ROUND(G256,3),2)</f>
      </c>
      <c s="36" t="s">
        <v>57</v>
      </c>
      <c>
        <f>(M256*21)/100</f>
      </c>
      <c t="s">
        <v>27</v>
      </c>
    </row>
    <row r="257" spans="1:5" ht="12.75">
      <c r="A257" s="35" t="s">
        <v>58</v>
      </c>
      <c r="E257" s="39" t="s">
        <v>5</v>
      </c>
    </row>
    <row r="258" spans="1:5" ht="12.75">
      <c r="A258" s="35" t="s">
        <v>59</v>
      </c>
      <c r="E258" s="40" t="s">
        <v>5</v>
      </c>
    </row>
    <row r="259" spans="1:5" ht="38.25">
      <c r="A259" t="s">
        <v>60</v>
      </c>
      <c r="E259" s="39" t="s">
        <v>2103</v>
      </c>
    </row>
    <row r="260" spans="1:13" ht="12.75">
      <c r="A260" t="s">
        <v>49</v>
      </c>
      <c r="C260" s="31" t="s">
        <v>70</v>
      </c>
      <c r="E260" s="33" t="s">
        <v>1569</v>
      </c>
      <c r="J260" s="32">
        <f>0</f>
      </c>
      <c s="32">
        <f>0</f>
      </c>
      <c s="32">
        <f>0+L261+L265</f>
      </c>
      <c s="32">
        <f>0+M261+M265</f>
      </c>
    </row>
    <row r="261" spans="1:16" ht="12.75">
      <c r="A261" t="s">
        <v>52</v>
      </c>
      <c s="34" t="s">
        <v>151</v>
      </c>
      <c s="34" t="s">
        <v>2104</v>
      </c>
      <c s="35" t="s">
        <v>5</v>
      </c>
      <c s="6" t="s">
        <v>2105</v>
      </c>
      <c s="36" t="s">
        <v>56</v>
      </c>
      <c s="37">
        <v>1.54</v>
      </c>
      <c s="36">
        <v>0</v>
      </c>
      <c s="36">
        <f>ROUND(G261*H261,6)</f>
      </c>
      <c r="L261" s="38">
        <v>0</v>
      </c>
      <c s="32">
        <f>ROUND(ROUND(L261,2)*ROUND(G261,3),2)</f>
      </c>
      <c s="36" t="s">
        <v>57</v>
      </c>
      <c>
        <f>(M261*21)/100</f>
      </c>
      <c t="s">
        <v>27</v>
      </c>
    </row>
    <row r="262" spans="1:5" ht="12.75">
      <c r="A262" s="35" t="s">
        <v>58</v>
      </c>
      <c r="E262" s="39" t="s">
        <v>5</v>
      </c>
    </row>
    <row r="263" spans="1:5" ht="12.75">
      <c r="A263" s="35" t="s">
        <v>59</v>
      </c>
      <c r="E263" s="40" t="s">
        <v>5</v>
      </c>
    </row>
    <row r="264" spans="1:5" ht="395.25">
      <c r="A264" t="s">
        <v>60</v>
      </c>
      <c r="E264" s="39" t="s">
        <v>2106</v>
      </c>
    </row>
    <row r="265" spans="1:16" ht="12.75">
      <c r="A265" t="s">
        <v>52</v>
      </c>
      <c s="34" t="s">
        <v>155</v>
      </c>
      <c s="34" t="s">
        <v>1977</v>
      </c>
      <c s="35" t="s">
        <v>5</v>
      </c>
      <c s="6" t="s">
        <v>1978</v>
      </c>
      <c s="36" t="s">
        <v>56</v>
      </c>
      <c s="37">
        <v>22.06</v>
      </c>
      <c s="36">
        <v>0</v>
      </c>
      <c s="36">
        <f>ROUND(G265*H265,6)</f>
      </c>
      <c r="L265" s="38">
        <v>0</v>
      </c>
      <c s="32">
        <f>ROUND(ROUND(L265,2)*ROUND(G265,3),2)</f>
      </c>
      <c s="36" t="s">
        <v>57</v>
      </c>
      <c>
        <f>(M265*21)/100</f>
      </c>
      <c t="s">
        <v>27</v>
      </c>
    </row>
    <row r="266" spans="1:5" ht="12.75">
      <c r="A266" s="35" t="s">
        <v>58</v>
      </c>
      <c r="E266" s="39" t="s">
        <v>5</v>
      </c>
    </row>
    <row r="267" spans="1:5" ht="12.75">
      <c r="A267" s="35" t="s">
        <v>59</v>
      </c>
      <c r="E267" s="40" t="s">
        <v>5</v>
      </c>
    </row>
    <row r="268" spans="1:5" ht="38.25">
      <c r="A268" t="s">
        <v>60</v>
      </c>
      <c r="E268" s="39" t="s">
        <v>1577</v>
      </c>
    </row>
    <row r="269" spans="1:13" ht="12.75">
      <c r="A269" t="s">
        <v>49</v>
      </c>
      <c r="C269" s="31" t="s">
        <v>110</v>
      </c>
      <c r="E269" s="33" t="s">
        <v>1007</v>
      </c>
      <c r="J269" s="32">
        <f>0</f>
      </c>
      <c s="32">
        <f>0</f>
      </c>
      <c s="32">
        <f>0+L270+L274+L278+L282+L286+L290</f>
      </c>
      <c s="32">
        <f>0+M270+M274+M278+M282+M286+M290</f>
      </c>
    </row>
    <row r="270" spans="1:16" ht="12.75">
      <c r="A270" t="s">
        <v>52</v>
      </c>
      <c s="34" t="s">
        <v>77</v>
      </c>
      <c s="34" t="s">
        <v>2107</v>
      </c>
      <c s="35" t="s">
        <v>5</v>
      </c>
      <c s="6" t="s">
        <v>2108</v>
      </c>
      <c s="36" t="s">
        <v>73</v>
      </c>
      <c s="37">
        <v>99.8</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51">
      <c r="A273" t="s">
        <v>60</v>
      </c>
      <c r="E273" s="39" t="s">
        <v>1726</v>
      </c>
    </row>
    <row r="274" spans="1:16" ht="12.75">
      <c r="A274" t="s">
        <v>52</v>
      </c>
      <c s="34" t="s">
        <v>82</v>
      </c>
      <c s="34" t="s">
        <v>2109</v>
      </c>
      <c s="35" t="s">
        <v>5</v>
      </c>
      <c s="6" t="s">
        <v>2110</v>
      </c>
      <c s="36" t="s">
        <v>73</v>
      </c>
      <c s="37">
        <v>80.6</v>
      </c>
      <c s="36">
        <v>0</v>
      </c>
      <c s="36">
        <f>ROUND(G274*H274,6)</f>
      </c>
      <c r="L274" s="38">
        <v>0</v>
      </c>
      <c s="32">
        <f>ROUND(ROUND(L274,2)*ROUND(G274,3),2)</f>
      </c>
      <c s="36" t="s">
        <v>57</v>
      </c>
      <c>
        <f>(M274*21)/100</f>
      </c>
      <c t="s">
        <v>27</v>
      </c>
    </row>
    <row r="275" spans="1:5" ht="12.75">
      <c r="A275" s="35" t="s">
        <v>58</v>
      </c>
      <c r="E275" s="39" t="s">
        <v>5</v>
      </c>
    </row>
    <row r="276" spans="1:5" ht="12.75">
      <c r="A276" s="35" t="s">
        <v>59</v>
      </c>
      <c r="E276" s="40" t="s">
        <v>5</v>
      </c>
    </row>
    <row r="277" spans="1:5" ht="51">
      <c r="A277" t="s">
        <v>60</v>
      </c>
      <c r="E277" s="39" t="s">
        <v>1726</v>
      </c>
    </row>
    <row r="278" spans="1:16" ht="12.75">
      <c r="A278" t="s">
        <v>52</v>
      </c>
      <c s="34" t="s">
        <v>87</v>
      </c>
      <c s="34" t="s">
        <v>2111</v>
      </c>
      <c s="35" t="s">
        <v>5</v>
      </c>
      <c s="6" t="s">
        <v>2112</v>
      </c>
      <c s="36" t="s">
        <v>73</v>
      </c>
      <c s="37">
        <v>162.2</v>
      </c>
      <c s="36">
        <v>0</v>
      </c>
      <c s="36">
        <f>ROUND(G278*H278,6)</f>
      </c>
      <c r="L278" s="38">
        <v>0</v>
      </c>
      <c s="32">
        <f>ROUND(ROUND(L278,2)*ROUND(G278,3),2)</f>
      </c>
      <c s="36" t="s">
        <v>57</v>
      </c>
      <c>
        <f>(M278*21)/100</f>
      </c>
      <c t="s">
        <v>27</v>
      </c>
    </row>
    <row r="279" spans="1:5" ht="12.75">
      <c r="A279" s="35" t="s">
        <v>58</v>
      </c>
      <c r="E279" s="39" t="s">
        <v>5</v>
      </c>
    </row>
    <row r="280" spans="1:5" ht="12.75">
      <c r="A280" s="35" t="s">
        <v>59</v>
      </c>
      <c r="E280" s="40" t="s">
        <v>5</v>
      </c>
    </row>
    <row r="281" spans="1:5" ht="51">
      <c r="A281" t="s">
        <v>60</v>
      </c>
      <c r="E281" s="39" t="s">
        <v>2113</v>
      </c>
    </row>
    <row r="282" spans="1:16" ht="12.75">
      <c r="A282" t="s">
        <v>52</v>
      </c>
      <c s="34" t="s">
        <v>91</v>
      </c>
      <c s="34" t="s">
        <v>2114</v>
      </c>
      <c s="35" t="s">
        <v>5</v>
      </c>
      <c s="6" t="s">
        <v>2115</v>
      </c>
      <c s="36" t="s">
        <v>73</v>
      </c>
      <c s="37">
        <v>81.6</v>
      </c>
      <c s="36">
        <v>0</v>
      </c>
      <c s="36">
        <f>ROUND(G282*H282,6)</f>
      </c>
      <c r="L282" s="38">
        <v>0</v>
      </c>
      <c s="32">
        <f>ROUND(ROUND(L282,2)*ROUND(G282,3),2)</f>
      </c>
      <c s="36" t="s">
        <v>57</v>
      </c>
      <c>
        <f>(M282*21)/100</f>
      </c>
      <c t="s">
        <v>27</v>
      </c>
    </row>
    <row r="283" spans="1:5" ht="12.75">
      <c r="A283" s="35" t="s">
        <v>58</v>
      </c>
      <c r="E283" s="39" t="s">
        <v>5</v>
      </c>
    </row>
    <row r="284" spans="1:5" ht="12.75">
      <c r="A284" s="35" t="s">
        <v>59</v>
      </c>
      <c r="E284" s="40" t="s">
        <v>5</v>
      </c>
    </row>
    <row r="285" spans="1:5" ht="140.25">
      <c r="A285" t="s">
        <v>60</v>
      </c>
      <c r="E285" s="39" t="s">
        <v>2116</v>
      </c>
    </row>
    <row r="286" spans="1:16" ht="12.75">
      <c r="A286" t="s">
        <v>52</v>
      </c>
      <c s="34" t="s">
        <v>96</v>
      </c>
      <c s="34" t="s">
        <v>2117</v>
      </c>
      <c s="35" t="s">
        <v>5</v>
      </c>
      <c s="6" t="s">
        <v>2118</v>
      </c>
      <c s="36" t="s">
        <v>73</v>
      </c>
      <c s="37">
        <v>62.4</v>
      </c>
      <c s="36">
        <v>0</v>
      </c>
      <c s="36">
        <f>ROUND(G286*H286,6)</f>
      </c>
      <c r="L286" s="38">
        <v>0</v>
      </c>
      <c s="32">
        <f>ROUND(ROUND(L286,2)*ROUND(G286,3),2)</f>
      </c>
      <c s="36" t="s">
        <v>57</v>
      </c>
      <c>
        <f>(M286*21)/100</f>
      </c>
      <c t="s">
        <v>27</v>
      </c>
    </row>
    <row r="287" spans="1:5" ht="12.75">
      <c r="A287" s="35" t="s">
        <v>58</v>
      </c>
      <c r="E287" s="39" t="s">
        <v>5</v>
      </c>
    </row>
    <row r="288" spans="1:5" ht="12.75">
      <c r="A288" s="35" t="s">
        <v>59</v>
      </c>
      <c r="E288" s="40" t="s">
        <v>5</v>
      </c>
    </row>
    <row r="289" spans="1:5" ht="140.25">
      <c r="A289" t="s">
        <v>60</v>
      </c>
      <c r="E289" s="39" t="s">
        <v>2116</v>
      </c>
    </row>
    <row r="290" spans="1:16" ht="12.75">
      <c r="A290" t="s">
        <v>52</v>
      </c>
      <c s="34" t="s">
        <v>181</v>
      </c>
      <c s="34" t="s">
        <v>2170</v>
      </c>
      <c s="35" t="s">
        <v>5</v>
      </c>
      <c s="6" t="s">
        <v>2171</v>
      </c>
      <c s="36" t="s">
        <v>73</v>
      </c>
      <c s="37">
        <v>18.2</v>
      </c>
      <c s="36">
        <v>0</v>
      </c>
      <c s="36">
        <f>ROUND(G290*H290,6)</f>
      </c>
      <c r="L290" s="38">
        <v>0</v>
      </c>
      <c s="32">
        <f>ROUND(ROUND(L290,2)*ROUND(G290,3),2)</f>
      </c>
      <c s="36" t="s">
        <v>57</v>
      </c>
      <c>
        <f>(M290*21)/100</f>
      </c>
      <c t="s">
        <v>27</v>
      </c>
    </row>
    <row r="291" spans="1:5" ht="12.75">
      <c r="A291" s="35" t="s">
        <v>58</v>
      </c>
      <c r="E291" s="39" t="s">
        <v>5</v>
      </c>
    </row>
    <row r="292" spans="1:5" ht="12.75">
      <c r="A292" s="35" t="s">
        <v>59</v>
      </c>
      <c r="E292" s="40" t="s">
        <v>5</v>
      </c>
    </row>
    <row r="293" spans="1:5" ht="153">
      <c r="A293" t="s">
        <v>60</v>
      </c>
      <c r="E293" s="39" t="s">
        <v>2172</v>
      </c>
    </row>
    <row r="294" spans="1:13" ht="12.75">
      <c r="A294" t="s">
        <v>49</v>
      </c>
      <c r="C294" s="31" t="s">
        <v>75</v>
      </c>
      <c r="E294" s="33" t="s">
        <v>76</v>
      </c>
      <c r="J294" s="32">
        <f>0</f>
      </c>
      <c s="32">
        <f>0</f>
      </c>
      <c s="32">
        <f>0+L295+L299+L303</f>
      </c>
      <c s="32">
        <f>0+M295+M299+M303</f>
      </c>
    </row>
    <row r="295" spans="1:16" ht="12.75">
      <c r="A295" t="s">
        <v>52</v>
      </c>
      <c s="34" t="s">
        <v>186</v>
      </c>
      <c s="34" t="s">
        <v>148</v>
      </c>
      <c s="35" t="s">
        <v>5</v>
      </c>
      <c s="6" t="s">
        <v>149</v>
      </c>
      <c s="36" t="s">
        <v>85</v>
      </c>
      <c s="37">
        <v>6</v>
      </c>
      <c s="36">
        <v>0</v>
      </c>
      <c s="36">
        <f>ROUND(G295*H295,6)</f>
      </c>
      <c r="L295" s="38">
        <v>0</v>
      </c>
      <c s="32">
        <f>ROUND(ROUND(L295,2)*ROUND(G295,3),2)</f>
      </c>
      <c s="36" t="s">
        <v>57</v>
      </c>
      <c>
        <f>(M295*21)/100</f>
      </c>
      <c t="s">
        <v>27</v>
      </c>
    </row>
    <row r="296" spans="1:5" ht="12.75">
      <c r="A296" s="35" t="s">
        <v>58</v>
      </c>
      <c r="E296" s="39" t="s">
        <v>5</v>
      </c>
    </row>
    <row r="297" spans="1:5" ht="12.75">
      <c r="A297" s="35" t="s">
        <v>59</v>
      </c>
      <c r="E297" s="40" t="s">
        <v>5</v>
      </c>
    </row>
    <row r="298" spans="1:5" ht="102">
      <c r="A298" t="s">
        <v>60</v>
      </c>
      <c r="E298" s="39" t="s">
        <v>2119</v>
      </c>
    </row>
    <row r="299" spans="1:16" ht="12.75">
      <c r="A299" t="s">
        <v>52</v>
      </c>
      <c s="34" t="s">
        <v>189</v>
      </c>
      <c s="34" t="s">
        <v>2120</v>
      </c>
      <c s="35" t="s">
        <v>5</v>
      </c>
      <c s="6" t="s">
        <v>2121</v>
      </c>
      <c s="36" t="s">
        <v>85</v>
      </c>
      <c s="37">
        <v>4</v>
      </c>
      <c s="36">
        <v>0</v>
      </c>
      <c s="36">
        <f>ROUND(G299*H299,6)</f>
      </c>
      <c r="L299" s="38">
        <v>0</v>
      </c>
      <c s="32">
        <f>ROUND(ROUND(L299,2)*ROUND(G299,3),2)</f>
      </c>
      <c s="36" t="s">
        <v>57</v>
      </c>
      <c>
        <f>(M299*21)/100</f>
      </c>
      <c t="s">
        <v>27</v>
      </c>
    </row>
    <row r="300" spans="1:5" ht="12.75">
      <c r="A300" s="35" t="s">
        <v>58</v>
      </c>
      <c r="E300" s="39" t="s">
        <v>5</v>
      </c>
    </row>
    <row r="301" spans="1:5" ht="12.75">
      <c r="A301" s="35" t="s">
        <v>59</v>
      </c>
      <c r="E301" s="40" t="s">
        <v>5</v>
      </c>
    </row>
    <row r="302" spans="1:5" ht="102">
      <c r="A302" t="s">
        <v>60</v>
      </c>
      <c r="E302" s="39" t="s">
        <v>2119</v>
      </c>
    </row>
    <row r="303" spans="1:16" ht="12.75">
      <c r="A303" t="s">
        <v>52</v>
      </c>
      <c s="34" t="s">
        <v>193</v>
      </c>
      <c s="34" t="s">
        <v>2122</v>
      </c>
      <c s="35" t="s">
        <v>5</v>
      </c>
      <c s="6" t="s">
        <v>2123</v>
      </c>
      <c s="36" t="s">
        <v>85</v>
      </c>
      <c s="37">
        <v>9</v>
      </c>
      <c s="36">
        <v>0</v>
      </c>
      <c s="36">
        <f>ROUND(G303*H303,6)</f>
      </c>
      <c r="L303" s="38">
        <v>0</v>
      </c>
      <c s="32">
        <f>ROUND(ROUND(L303,2)*ROUND(G303,3),2)</f>
      </c>
      <c s="36" t="s">
        <v>57</v>
      </c>
      <c>
        <f>(M303*21)/100</f>
      </c>
      <c t="s">
        <v>27</v>
      </c>
    </row>
    <row r="304" spans="1:5" ht="12.75">
      <c r="A304" s="35" t="s">
        <v>58</v>
      </c>
      <c r="E304" s="39" t="s">
        <v>5</v>
      </c>
    </row>
    <row r="305" spans="1:5" ht="12.75">
      <c r="A305" s="35" t="s">
        <v>59</v>
      </c>
      <c r="E305" s="40" t="s">
        <v>5</v>
      </c>
    </row>
    <row r="306" spans="1:5" ht="153">
      <c r="A306" t="s">
        <v>60</v>
      </c>
      <c r="E306" s="39" t="s">
        <v>2124</v>
      </c>
    </row>
    <row r="307" spans="1:13" ht="12.75">
      <c r="A307" t="s">
        <v>49</v>
      </c>
      <c r="C307" s="31" t="s">
        <v>122</v>
      </c>
      <c r="E307" s="33" t="s">
        <v>1588</v>
      </c>
      <c r="J307" s="32">
        <f>0</f>
      </c>
      <c s="32">
        <f>0</f>
      </c>
      <c s="32">
        <f>0+L308+L312+L316+L320+L324+L328+L332+L336+L340+L344</f>
      </c>
      <c s="32">
        <f>0+M308+M312+M316+M320+M324+M328+M332+M336+M340+M344</f>
      </c>
    </row>
    <row r="308" spans="1:16" ht="12.75">
      <c r="A308" t="s">
        <v>52</v>
      </c>
      <c s="34" t="s">
        <v>196</v>
      </c>
      <c s="34" t="s">
        <v>1772</v>
      </c>
      <c s="35" t="s">
        <v>5</v>
      </c>
      <c s="6" t="s">
        <v>1773</v>
      </c>
      <c s="36" t="s">
        <v>80</v>
      </c>
      <c s="37">
        <v>43.2</v>
      </c>
      <c s="36">
        <v>0</v>
      </c>
      <c s="36">
        <f>ROUND(G308*H308,6)</f>
      </c>
      <c r="L308" s="38">
        <v>0</v>
      </c>
      <c s="32">
        <f>ROUND(ROUND(L308,2)*ROUND(G308,3),2)</f>
      </c>
      <c s="36" t="s">
        <v>57</v>
      </c>
      <c>
        <f>(M308*21)/100</f>
      </c>
      <c t="s">
        <v>27</v>
      </c>
    </row>
    <row r="309" spans="1:5" ht="12.75">
      <c r="A309" s="35" t="s">
        <v>58</v>
      </c>
      <c r="E309" s="39" t="s">
        <v>5</v>
      </c>
    </row>
    <row r="310" spans="1:5" ht="12.75">
      <c r="A310" s="35" t="s">
        <v>59</v>
      </c>
      <c r="E310" s="40" t="s">
        <v>5</v>
      </c>
    </row>
    <row r="311" spans="1:5" ht="255">
      <c r="A311" t="s">
        <v>60</v>
      </c>
      <c r="E311" s="39" t="s">
        <v>2125</v>
      </c>
    </row>
    <row r="312" spans="1:16" ht="12.75">
      <c r="A312" t="s">
        <v>52</v>
      </c>
      <c s="34" t="s">
        <v>200</v>
      </c>
      <c s="34" t="s">
        <v>2126</v>
      </c>
      <c s="35" t="s">
        <v>5</v>
      </c>
      <c s="6" t="s">
        <v>2127</v>
      </c>
      <c s="36" t="s">
        <v>80</v>
      </c>
      <c s="37">
        <v>92.65</v>
      </c>
      <c s="36">
        <v>0</v>
      </c>
      <c s="36">
        <f>ROUND(G312*H312,6)</f>
      </c>
      <c r="L312" s="38">
        <v>0</v>
      </c>
      <c s="32">
        <f>ROUND(ROUND(L312,2)*ROUND(G312,3),2)</f>
      </c>
      <c s="36" t="s">
        <v>57</v>
      </c>
      <c>
        <f>(M312*21)/100</f>
      </c>
      <c t="s">
        <v>27</v>
      </c>
    </row>
    <row r="313" spans="1:5" ht="12.75">
      <c r="A313" s="35" t="s">
        <v>58</v>
      </c>
      <c r="E313" s="39" t="s">
        <v>5</v>
      </c>
    </row>
    <row r="314" spans="1:5" ht="12.75">
      <c r="A314" s="35" t="s">
        <v>59</v>
      </c>
      <c r="E314" s="40" t="s">
        <v>5</v>
      </c>
    </row>
    <row r="315" spans="1:5" ht="255">
      <c r="A315" t="s">
        <v>60</v>
      </c>
      <c r="E315" s="39" t="s">
        <v>2125</v>
      </c>
    </row>
    <row r="316" spans="1:16" ht="12.75">
      <c r="A316" t="s">
        <v>52</v>
      </c>
      <c s="34" t="s">
        <v>203</v>
      </c>
      <c s="34" t="s">
        <v>2173</v>
      </c>
      <c s="35" t="s">
        <v>5</v>
      </c>
      <c s="6" t="s">
        <v>2174</v>
      </c>
      <c s="36" t="s">
        <v>80</v>
      </c>
      <c s="37">
        <v>47.96</v>
      </c>
      <c s="36">
        <v>0</v>
      </c>
      <c s="36">
        <f>ROUND(G316*H316,6)</f>
      </c>
      <c r="L316" s="38">
        <v>0</v>
      </c>
      <c s="32">
        <f>ROUND(ROUND(L316,2)*ROUND(G316,3),2)</f>
      </c>
      <c s="36" t="s">
        <v>57</v>
      </c>
      <c>
        <f>(M316*21)/100</f>
      </c>
      <c t="s">
        <v>27</v>
      </c>
    </row>
    <row r="317" spans="1:5" ht="12.75">
      <c r="A317" s="35" t="s">
        <v>58</v>
      </c>
      <c r="E317" s="39" t="s">
        <v>2175</v>
      </c>
    </row>
    <row r="318" spans="1:5" ht="12.75">
      <c r="A318" s="35" t="s">
        <v>59</v>
      </c>
      <c r="E318" s="40" t="s">
        <v>5</v>
      </c>
    </row>
    <row r="319" spans="1:5" ht="255">
      <c r="A319" t="s">
        <v>60</v>
      </c>
      <c r="E319" s="39" t="s">
        <v>2125</v>
      </c>
    </row>
    <row r="320" spans="1:16" ht="12.75">
      <c r="A320" t="s">
        <v>52</v>
      </c>
      <c s="34" t="s">
        <v>207</v>
      </c>
      <c s="34" t="s">
        <v>2128</v>
      </c>
      <c s="35" t="s">
        <v>5</v>
      </c>
      <c s="6" t="s">
        <v>2129</v>
      </c>
      <c s="36" t="s">
        <v>85</v>
      </c>
      <c s="37">
        <v>4</v>
      </c>
      <c s="36">
        <v>0</v>
      </c>
      <c s="36">
        <f>ROUND(G320*H320,6)</f>
      </c>
      <c r="L320" s="38">
        <v>0</v>
      </c>
      <c s="32">
        <f>ROUND(ROUND(L320,2)*ROUND(G320,3),2)</f>
      </c>
      <c s="36" t="s">
        <v>57</v>
      </c>
      <c>
        <f>(M320*21)/100</f>
      </c>
      <c t="s">
        <v>27</v>
      </c>
    </row>
    <row r="321" spans="1:5" ht="12.75">
      <c r="A321" s="35" t="s">
        <v>58</v>
      </c>
      <c r="E321" s="39" t="s">
        <v>5</v>
      </c>
    </row>
    <row r="322" spans="1:5" ht="12.75">
      <c r="A322" s="35" t="s">
        <v>59</v>
      </c>
      <c r="E322" s="40" t="s">
        <v>5</v>
      </c>
    </row>
    <row r="323" spans="1:5" ht="242.25">
      <c r="A323" t="s">
        <v>60</v>
      </c>
      <c r="E323" s="39" t="s">
        <v>2130</v>
      </c>
    </row>
    <row r="324" spans="1:16" ht="12.75">
      <c r="A324" t="s">
        <v>52</v>
      </c>
      <c s="34" t="s">
        <v>159</v>
      </c>
      <c s="34" t="s">
        <v>2176</v>
      </c>
      <c s="35" t="s">
        <v>5</v>
      </c>
      <c s="6" t="s">
        <v>2151</v>
      </c>
      <c s="36" t="s">
        <v>85</v>
      </c>
      <c s="37">
        <v>2</v>
      </c>
      <c s="36">
        <v>0</v>
      </c>
      <c s="36">
        <f>ROUND(G324*H324,6)</f>
      </c>
      <c r="L324" s="38">
        <v>0</v>
      </c>
      <c s="32">
        <f>ROUND(ROUND(L324,2)*ROUND(G324,3),2)</f>
      </c>
      <c s="36" t="s">
        <v>57</v>
      </c>
      <c>
        <f>(M324*21)/100</f>
      </c>
      <c t="s">
        <v>27</v>
      </c>
    </row>
    <row r="325" spans="1:5" ht="12.75">
      <c r="A325" s="35" t="s">
        <v>58</v>
      </c>
      <c r="E325" s="39" t="s">
        <v>5</v>
      </c>
    </row>
    <row r="326" spans="1:5" ht="12.75">
      <c r="A326" s="35" t="s">
        <v>59</v>
      </c>
      <c r="E326" s="40" t="s">
        <v>5</v>
      </c>
    </row>
    <row r="327" spans="1:5" ht="242.25">
      <c r="A327" t="s">
        <v>60</v>
      </c>
      <c r="E327" s="39" t="s">
        <v>2130</v>
      </c>
    </row>
    <row r="328" spans="1:16" ht="12.75">
      <c r="A328" t="s">
        <v>52</v>
      </c>
      <c s="34" t="s">
        <v>210</v>
      </c>
      <c s="34" t="s">
        <v>2177</v>
      </c>
      <c s="35" t="s">
        <v>5</v>
      </c>
      <c s="6" t="s">
        <v>2178</v>
      </c>
      <c s="36" t="s">
        <v>85</v>
      </c>
      <c s="37">
        <v>1</v>
      </c>
      <c s="36">
        <v>0</v>
      </c>
      <c s="36">
        <f>ROUND(G328*H328,6)</f>
      </c>
      <c r="L328" s="38">
        <v>0</v>
      </c>
      <c s="32">
        <f>ROUND(ROUND(L328,2)*ROUND(G328,3),2)</f>
      </c>
      <c s="36" t="s">
        <v>57</v>
      </c>
      <c>
        <f>(M328*21)/100</f>
      </c>
      <c t="s">
        <v>27</v>
      </c>
    </row>
    <row r="329" spans="1:5" ht="12.75">
      <c r="A329" s="35" t="s">
        <v>58</v>
      </c>
      <c r="E329" s="39" t="s">
        <v>5</v>
      </c>
    </row>
    <row r="330" spans="1:5" ht="12.75">
      <c r="A330" s="35" t="s">
        <v>59</v>
      </c>
      <c r="E330" s="40" t="s">
        <v>5</v>
      </c>
    </row>
    <row r="331" spans="1:5" ht="51">
      <c r="A331" t="s">
        <v>60</v>
      </c>
      <c r="E331" s="39" t="s">
        <v>2179</v>
      </c>
    </row>
    <row r="332" spans="1:16" ht="12.75">
      <c r="A332" t="s">
        <v>52</v>
      </c>
      <c s="34" t="s">
        <v>215</v>
      </c>
      <c s="34" t="s">
        <v>2131</v>
      </c>
      <c s="35" t="s">
        <v>5</v>
      </c>
      <c s="6" t="s">
        <v>2132</v>
      </c>
      <c s="36" t="s">
        <v>80</v>
      </c>
      <c s="37">
        <v>43.2</v>
      </c>
      <c s="36">
        <v>0</v>
      </c>
      <c s="36">
        <f>ROUND(G332*H332,6)</f>
      </c>
      <c r="L332" s="38">
        <v>0</v>
      </c>
      <c s="32">
        <f>ROUND(ROUND(L332,2)*ROUND(G332,3),2)</f>
      </c>
      <c s="36" t="s">
        <v>57</v>
      </c>
      <c>
        <f>(M332*21)/100</f>
      </c>
      <c t="s">
        <v>27</v>
      </c>
    </row>
    <row r="333" spans="1:5" ht="12.75">
      <c r="A333" s="35" t="s">
        <v>58</v>
      </c>
      <c r="E333" s="39" t="s">
        <v>5</v>
      </c>
    </row>
    <row r="334" spans="1:5" ht="12.75">
      <c r="A334" s="35" t="s">
        <v>59</v>
      </c>
      <c r="E334" s="40" t="s">
        <v>5</v>
      </c>
    </row>
    <row r="335" spans="1:5" ht="63.75">
      <c r="A335" t="s">
        <v>60</v>
      </c>
      <c r="E335" s="39" t="s">
        <v>2133</v>
      </c>
    </row>
    <row r="336" spans="1:16" ht="12.75">
      <c r="A336" t="s">
        <v>52</v>
      </c>
      <c s="34" t="s">
        <v>219</v>
      </c>
      <c s="34" t="s">
        <v>2134</v>
      </c>
      <c s="35" t="s">
        <v>5</v>
      </c>
      <c s="6" t="s">
        <v>2135</v>
      </c>
      <c s="36" t="s">
        <v>80</v>
      </c>
      <c s="37">
        <v>92.65</v>
      </c>
      <c s="36">
        <v>0</v>
      </c>
      <c s="36">
        <f>ROUND(G336*H336,6)</f>
      </c>
      <c r="L336" s="38">
        <v>0</v>
      </c>
      <c s="32">
        <f>ROUND(ROUND(L336,2)*ROUND(G336,3),2)</f>
      </c>
      <c s="36" t="s">
        <v>57</v>
      </c>
      <c>
        <f>(M336*21)/100</f>
      </c>
      <c t="s">
        <v>27</v>
      </c>
    </row>
    <row r="337" spans="1:5" ht="12.75">
      <c r="A337" s="35" t="s">
        <v>58</v>
      </c>
      <c r="E337" s="39" t="s">
        <v>5</v>
      </c>
    </row>
    <row r="338" spans="1:5" ht="12.75">
      <c r="A338" s="35" t="s">
        <v>59</v>
      </c>
      <c r="E338" s="40" t="s">
        <v>5</v>
      </c>
    </row>
    <row r="339" spans="1:5" ht="63.75">
      <c r="A339" t="s">
        <v>60</v>
      </c>
      <c r="E339" s="39" t="s">
        <v>2133</v>
      </c>
    </row>
    <row r="340" spans="1:16" ht="12.75">
      <c r="A340" t="s">
        <v>52</v>
      </c>
      <c s="34" t="s">
        <v>224</v>
      </c>
      <c s="34" t="s">
        <v>2180</v>
      </c>
      <c s="35" t="s">
        <v>5</v>
      </c>
      <c s="6" t="s">
        <v>2181</v>
      </c>
      <c s="36" t="s">
        <v>80</v>
      </c>
      <c s="37">
        <v>47.96</v>
      </c>
      <c s="36">
        <v>0</v>
      </c>
      <c s="36">
        <f>ROUND(G340*H340,6)</f>
      </c>
      <c r="L340" s="38">
        <v>0</v>
      </c>
      <c s="32">
        <f>ROUND(ROUND(L340,2)*ROUND(G340,3),2)</f>
      </c>
      <c s="36" t="s">
        <v>57</v>
      </c>
      <c>
        <f>(M340*21)/100</f>
      </c>
      <c t="s">
        <v>27</v>
      </c>
    </row>
    <row r="341" spans="1:5" ht="12.75">
      <c r="A341" s="35" t="s">
        <v>58</v>
      </c>
      <c r="E341" s="39" t="s">
        <v>5</v>
      </c>
    </row>
    <row r="342" spans="1:5" ht="12.75">
      <c r="A342" s="35" t="s">
        <v>59</v>
      </c>
      <c r="E342" s="40" t="s">
        <v>5</v>
      </c>
    </row>
    <row r="343" spans="1:5" ht="63.75">
      <c r="A343" t="s">
        <v>60</v>
      </c>
      <c r="E343" s="39" t="s">
        <v>2133</v>
      </c>
    </row>
    <row r="344" spans="1:16" ht="12.75">
      <c r="A344" t="s">
        <v>52</v>
      </c>
      <c s="34" t="s">
        <v>228</v>
      </c>
      <c s="34" t="s">
        <v>2136</v>
      </c>
      <c s="35" t="s">
        <v>5</v>
      </c>
      <c s="6" t="s">
        <v>2137</v>
      </c>
      <c s="36" t="s">
        <v>80</v>
      </c>
      <c s="37">
        <v>183.81</v>
      </c>
      <c s="36">
        <v>0</v>
      </c>
      <c s="36">
        <f>ROUND(G344*H344,6)</f>
      </c>
      <c r="L344" s="38">
        <v>0</v>
      </c>
      <c s="32">
        <f>ROUND(ROUND(L344,2)*ROUND(G344,3),2)</f>
      </c>
      <c s="36" t="s">
        <v>57</v>
      </c>
      <c>
        <f>(M344*21)/100</f>
      </c>
      <c t="s">
        <v>27</v>
      </c>
    </row>
    <row r="345" spans="1:5" ht="12.75">
      <c r="A345" s="35" t="s">
        <v>58</v>
      </c>
      <c r="E345" s="39" t="s">
        <v>5</v>
      </c>
    </row>
    <row r="346" spans="1:5" ht="12.75">
      <c r="A346" s="35" t="s">
        <v>59</v>
      </c>
      <c r="E346" s="40" t="s">
        <v>5</v>
      </c>
    </row>
    <row r="347" spans="1:5" ht="25.5">
      <c r="A347" t="s">
        <v>60</v>
      </c>
      <c r="E347" s="39" t="s">
        <v>2138</v>
      </c>
    </row>
    <row r="348" spans="1:13" ht="12.75">
      <c r="A348" t="s">
        <v>49</v>
      </c>
      <c r="C348" s="31" t="s">
        <v>126</v>
      </c>
      <c r="E348" s="33" t="s">
        <v>1436</v>
      </c>
      <c r="J348" s="32">
        <f>0</f>
      </c>
      <c s="32">
        <f>0</f>
      </c>
      <c s="32">
        <f>0+L349+L353+L357</f>
      </c>
      <c s="32">
        <f>0+M349+M353+M357</f>
      </c>
    </row>
    <row r="349" spans="1:16" ht="12.75">
      <c r="A349" t="s">
        <v>52</v>
      </c>
      <c s="34" t="s">
        <v>232</v>
      </c>
      <c s="34" t="s">
        <v>2158</v>
      </c>
      <c s="35" t="s">
        <v>5</v>
      </c>
      <c s="6" t="s">
        <v>2159</v>
      </c>
      <c s="36" t="s">
        <v>80</v>
      </c>
      <c s="37">
        <v>138.4</v>
      </c>
      <c s="36">
        <v>0</v>
      </c>
      <c s="36">
        <f>ROUND(G349*H349,6)</f>
      </c>
      <c r="L349" s="38">
        <v>0</v>
      </c>
      <c s="32">
        <f>ROUND(ROUND(L349,2)*ROUND(G349,3),2)</f>
      </c>
      <c s="36" t="s">
        <v>57</v>
      </c>
      <c>
        <f>(M349*21)/100</f>
      </c>
      <c t="s">
        <v>27</v>
      </c>
    </row>
    <row r="350" spans="1:5" ht="12.75">
      <c r="A350" s="35" t="s">
        <v>58</v>
      </c>
      <c r="E350" s="39" t="s">
        <v>5</v>
      </c>
    </row>
    <row r="351" spans="1:5" ht="12.75">
      <c r="A351" s="35" t="s">
        <v>59</v>
      </c>
      <c r="E351" s="40" t="s">
        <v>5</v>
      </c>
    </row>
    <row r="352" spans="1:5" ht="25.5">
      <c r="A352" t="s">
        <v>60</v>
      </c>
      <c r="E352" s="39" t="s">
        <v>2160</v>
      </c>
    </row>
    <row r="353" spans="1:16" ht="12.75">
      <c r="A353" t="s">
        <v>52</v>
      </c>
      <c s="34" t="s">
        <v>236</v>
      </c>
      <c s="34" t="s">
        <v>2161</v>
      </c>
      <c s="35" t="s">
        <v>5</v>
      </c>
      <c s="6" t="s">
        <v>2162</v>
      </c>
      <c s="36" t="s">
        <v>85</v>
      </c>
      <c s="37">
        <v>5</v>
      </c>
      <c s="36">
        <v>0</v>
      </c>
      <c s="36">
        <f>ROUND(G353*H353,6)</f>
      </c>
      <c r="L353" s="38">
        <v>0</v>
      </c>
      <c s="32">
        <f>ROUND(ROUND(L353,2)*ROUND(G353,3),2)</f>
      </c>
      <c s="36" t="s">
        <v>57</v>
      </c>
      <c>
        <f>(M353*21)/100</f>
      </c>
      <c t="s">
        <v>27</v>
      </c>
    </row>
    <row r="354" spans="1:5" ht="12.75">
      <c r="A354" s="35" t="s">
        <v>58</v>
      </c>
      <c r="E354" s="39" t="s">
        <v>5</v>
      </c>
    </row>
    <row r="355" spans="1:5" ht="12.75">
      <c r="A355" s="35" t="s">
        <v>59</v>
      </c>
      <c r="E355" s="40" t="s">
        <v>5</v>
      </c>
    </row>
    <row r="356" spans="1:5" ht="89.25">
      <c r="A356" t="s">
        <v>60</v>
      </c>
      <c r="E356" s="39" t="s">
        <v>2163</v>
      </c>
    </row>
    <row r="357" spans="1:16" ht="12.75">
      <c r="A357" t="s">
        <v>52</v>
      </c>
      <c s="34" t="s">
        <v>240</v>
      </c>
      <c s="34" t="s">
        <v>2164</v>
      </c>
      <c s="35" t="s">
        <v>5</v>
      </c>
      <c s="6" t="s">
        <v>2165</v>
      </c>
      <c s="36" t="s">
        <v>80</v>
      </c>
      <c s="37">
        <v>134</v>
      </c>
      <c s="36">
        <v>0</v>
      </c>
      <c s="36">
        <f>ROUND(G357*H357,6)</f>
      </c>
      <c r="L357" s="38">
        <v>0</v>
      </c>
      <c s="32">
        <f>ROUND(ROUND(L357,2)*ROUND(G357,3),2)</f>
      </c>
      <c s="36" t="s">
        <v>57</v>
      </c>
      <c>
        <f>(M357*21)/100</f>
      </c>
      <c t="s">
        <v>27</v>
      </c>
    </row>
    <row r="358" spans="1:5" ht="12.75">
      <c r="A358" s="35" t="s">
        <v>58</v>
      </c>
      <c r="E358" s="39" t="s">
        <v>5</v>
      </c>
    </row>
    <row r="359" spans="1:5" ht="12.75">
      <c r="A359" s="35" t="s">
        <v>59</v>
      </c>
      <c r="E359" s="40" t="s">
        <v>5</v>
      </c>
    </row>
    <row r="360" spans="1:5" ht="89.25">
      <c r="A360" t="s">
        <v>60</v>
      </c>
      <c r="E360" s="39" t="s">
        <v>1924</v>
      </c>
    </row>
    <row r="361" spans="1:13" ht="12.75">
      <c r="A361" t="s">
        <v>49</v>
      </c>
      <c r="C361" s="31" t="s">
        <v>367</v>
      </c>
      <c r="E361" s="33" t="s">
        <v>584</v>
      </c>
      <c r="J361" s="32">
        <f>0</f>
      </c>
      <c s="32">
        <f>0</f>
      </c>
      <c s="32">
        <f>0+L362+L366+L370</f>
      </c>
      <c s="32">
        <f>0+M362+M366+M370</f>
      </c>
    </row>
    <row r="362" spans="1:16" ht="25.5">
      <c r="A362" t="s">
        <v>52</v>
      </c>
      <c s="34" t="s">
        <v>244</v>
      </c>
      <c s="34" t="s">
        <v>1512</v>
      </c>
      <c s="35" t="s">
        <v>371</v>
      </c>
      <c s="6" t="s">
        <v>1513</v>
      </c>
      <c s="36" t="s">
        <v>373</v>
      </c>
      <c s="37">
        <v>738.5</v>
      </c>
      <c s="36">
        <v>0</v>
      </c>
      <c s="36">
        <f>ROUND(G362*H362,6)</f>
      </c>
      <c r="L362" s="38">
        <v>0</v>
      </c>
      <c s="32">
        <f>ROUND(ROUND(L362,2)*ROUND(G362,3),2)</f>
      </c>
      <c s="36" t="s">
        <v>350</v>
      </c>
      <c>
        <f>(M362*21)/100</f>
      </c>
      <c t="s">
        <v>27</v>
      </c>
    </row>
    <row r="363" spans="1:5" ht="12.75">
      <c r="A363" s="35" t="s">
        <v>58</v>
      </c>
      <c r="E363" s="39" t="s">
        <v>374</v>
      </c>
    </row>
    <row r="364" spans="1:5" ht="12.75">
      <c r="A364" s="35" t="s">
        <v>59</v>
      </c>
      <c r="E364" s="40" t="s">
        <v>5</v>
      </c>
    </row>
    <row r="365" spans="1:5" ht="165.75">
      <c r="A365" t="s">
        <v>60</v>
      </c>
      <c r="E365" s="39" t="s">
        <v>375</v>
      </c>
    </row>
    <row r="366" spans="1:16" ht="25.5">
      <c r="A366" t="s">
        <v>52</v>
      </c>
      <c s="34" t="s">
        <v>247</v>
      </c>
      <c s="34" t="s">
        <v>1826</v>
      </c>
      <c s="35" t="s">
        <v>371</v>
      </c>
      <c s="6" t="s">
        <v>1827</v>
      </c>
      <c s="36" t="s">
        <v>373</v>
      </c>
      <c s="37">
        <v>37.5</v>
      </c>
      <c s="36">
        <v>0</v>
      </c>
      <c s="36">
        <f>ROUND(G366*H366,6)</f>
      </c>
      <c r="L366" s="38">
        <v>0</v>
      </c>
      <c s="32">
        <f>ROUND(ROUND(L366,2)*ROUND(G366,3),2)</f>
      </c>
      <c s="36" t="s">
        <v>350</v>
      </c>
      <c>
        <f>(M366*21)/100</f>
      </c>
      <c t="s">
        <v>27</v>
      </c>
    </row>
    <row r="367" spans="1:5" ht="12.75">
      <c r="A367" s="35" t="s">
        <v>58</v>
      </c>
      <c r="E367" s="39" t="s">
        <v>374</v>
      </c>
    </row>
    <row r="368" spans="1:5" ht="12.75">
      <c r="A368" s="35" t="s">
        <v>59</v>
      </c>
      <c r="E368" s="40" t="s">
        <v>5</v>
      </c>
    </row>
    <row r="369" spans="1:5" ht="165.75">
      <c r="A369" t="s">
        <v>60</v>
      </c>
      <c r="E369" s="39" t="s">
        <v>375</v>
      </c>
    </row>
    <row r="370" spans="1:16" ht="25.5">
      <c r="A370" t="s">
        <v>52</v>
      </c>
      <c s="34" t="s">
        <v>251</v>
      </c>
      <c s="34" t="s">
        <v>377</v>
      </c>
      <c s="35" t="s">
        <v>371</v>
      </c>
      <c s="6" t="s">
        <v>378</v>
      </c>
      <c s="36" t="s">
        <v>373</v>
      </c>
      <c s="37">
        <v>51</v>
      </c>
      <c s="36">
        <v>0</v>
      </c>
      <c s="36">
        <f>ROUND(G370*H370,6)</f>
      </c>
      <c r="L370" s="38">
        <v>0</v>
      </c>
      <c s="32">
        <f>ROUND(ROUND(L370,2)*ROUND(G370,3),2)</f>
      </c>
      <c s="36" t="s">
        <v>350</v>
      </c>
      <c>
        <f>(M370*21)/100</f>
      </c>
      <c t="s">
        <v>27</v>
      </c>
    </row>
    <row r="371" spans="1:5" ht="12.75">
      <c r="A371" s="35" t="s">
        <v>58</v>
      </c>
      <c r="E371" s="39" t="s">
        <v>374</v>
      </c>
    </row>
    <row r="372" spans="1:5" ht="12.75">
      <c r="A372" s="35" t="s">
        <v>59</v>
      </c>
      <c r="E372" s="40" t="s">
        <v>5</v>
      </c>
    </row>
    <row r="373" spans="1:5" ht="165.75">
      <c r="A373" t="s">
        <v>60</v>
      </c>
      <c r="E373" s="39" t="s">
        <v>375</v>
      </c>
    </row>
    <row r="374" spans="1:13" ht="12.75">
      <c r="A374" t="s">
        <v>46</v>
      </c>
      <c r="C374" s="31" t="s">
        <v>2182</v>
      </c>
      <c r="E374" s="33" t="s">
        <v>2183</v>
      </c>
      <c r="J374" s="32">
        <f>0+J375+J404+J409+J430+J439+J472+J481</f>
      </c>
      <c s="32">
        <f>0+K375+K404+K409+K430+K439+K472+K481</f>
      </c>
      <c s="32">
        <f>0+L375+L404+L409+L430+L439+L472+L481</f>
      </c>
      <c s="32">
        <f>0+M375+M404+M409+M430+M439+M472+M481</f>
      </c>
    </row>
    <row r="375" spans="1:13" ht="12.75">
      <c r="A375" t="s">
        <v>49</v>
      </c>
      <c r="C375" s="31" t="s">
        <v>53</v>
      </c>
      <c r="E375" s="33" t="s">
        <v>406</v>
      </c>
      <c r="J375" s="32">
        <f>0</f>
      </c>
      <c s="32">
        <f>0</f>
      </c>
      <c s="32">
        <f>0+L376+L380+L384+L388+L392+L396+L400</f>
      </c>
      <c s="32">
        <f>0+M376+M380+M384+M388+M392+M396+M400</f>
      </c>
    </row>
    <row r="376" spans="1:16" ht="25.5">
      <c r="A376" t="s">
        <v>52</v>
      </c>
      <c s="34" t="s">
        <v>53</v>
      </c>
      <c s="34" t="s">
        <v>1612</v>
      </c>
      <c s="35" t="s">
        <v>5</v>
      </c>
      <c s="6" t="s">
        <v>1613</v>
      </c>
      <c s="36" t="s">
        <v>56</v>
      </c>
      <c s="37">
        <v>0.48</v>
      </c>
      <c s="36">
        <v>0</v>
      </c>
      <c s="36">
        <f>ROUND(G376*H376,6)</f>
      </c>
      <c r="L376" s="38">
        <v>0</v>
      </c>
      <c s="32">
        <f>ROUND(ROUND(L376,2)*ROUND(G376,3),2)</f>
      </c>
      <c s="36" t="s">
        <v>57</v>
      </c>
      <c>
        <f>(M376*21)/100</f>
      </c>
      <c t="s">
        <v>27</v>
      </c>
    </row>
    <row r="377" spans="1:5" ht="12.75">
      <c r="A377" s="35" t="s">
        <v>58</v>
      </c>
      <c r="E377" s="39" t="s">
        <v>5</v>
      </c>
    </row>
    <row r="378" spans="1:5" ht="12.75">
      <c r="A378" s="35" t="s">
        <v>59</v>
      </c>
      <c r="E378" s="40" t="s">
        <v>5</v>
      </c>
    </row>
    <row r="379" spans="1:5" ht="63.75">
      <c r="A379" t="s">
        <v>60</v>
      </c>
      <c r="E379" s="39" t="s">
        <v>1615</v>
      </c>
    </row>
    <row r="380" spans="1:16" ht="25.5">
      <c r="A380" t="s">
        <v>52</v>
      </c>
      <c s="34" t="s">
        <v>27</v>
      </c>
      <c s="34" t="s">
        <v>1616</v>
      </c>
      <c s="35" t="s">
        <v>5</v>
      </c>
      <c s="6" t="s">
        <v>1617</v>
      </c>
      <c s="36" t="s">
        <v>56</v>
      </c>
      <c s="37">
        <v>0.72</v>
      </c>
      <c s="36">
        <v>0</v>
      </c>
      <c s="36">
        <f>ROUND(G380*H380,6)</f>
      </c>
      <c r="L380" s="38">
        <v>0</v>
      </c>
      <c s="32">
        <f>ROUND(ROUND(L380,2)*ROUND(G380,3),2)</f>
      </c>
      <c s="36" t="s">
        <v>57</v>
      </c>
      <c>
        <f>(M380*21)/100</f>
      </c>
      <c t="s">
        <v>27</v>
      </c>
    </row>
    <row r="381" spans="1:5" ht="12.75">
      <c r="A381" s="35" t="s">
        <v>58</v>
      </c>
      <c r="E381" s="39" t="s">
        <v>5</v>
      </c>
    </row>
    <row r="382" spans="1:5" ht="12.75">
      <c r="A382" s="35" t="s">
        <v>59</v>
      </c>
      <c r="E382" s="40" t="s">
        <v>5</v>
      </c>
    </row>
    <row r="383" spans="1:5" ht="63.75">
      <c r="A383" t="s">
        <v>60</v>
      </c>
      <c r="E383" s="39" t="s">
        <v>1615</v>
      </c>
    </row>
    <row r="384" spans="1:16" ht="12.75">
      <c r="A384" t="s">
        <v>52</v>
      </c>
      <c s="34" t="s">
        <v>26</v>
      </c>
      <c s="34" t="s">
        <v>1548</v>
      </c>
      <c s="35" t="s">
        <v>5</v>
      </c>
      <c s="6" t="s">
        <v>1549</v>
      </c>
      <c s="36" t="s">
        <v>56</v>
      </c>
      <c s="37">
        <v>7.68</v>
      </c>
      <c s="36">
        <v>0</v>
      </c>
      <c s="36">
        <f>ROUND(G384*H384,6)</f>
      </c>
      <c r="L384" s="38">
        <v>0</v>
      </c>
      <c s="32">
        <f>ROUND(ROUND(L384,2)*ROUND(G384,3),2)</f>
      </c>
      <c s="36" t="s">
        <v>57</v>
      </c>
      <c>
        <f>(M384*21)/100</f>
      </c>
      <c t="s">
        <v>27</v>
      </c>
    </row>
    <row r="385" spans="1:5" ht="12.75">
      <c r="A385" s="35" t="s">
        <v>58</v>
      </c>
      <c r="E385" s="39" t="s">
        <v>5</v>
      </c>
    </row>
    <row r="386" spans="1:5" ht="12.75">
      <c r="A386" s="35" t="s">
        <v>59</v>
      </c>
      <c r="E386" s="40" t="s">
        <v>5</v>
      </c>
    </row>
    <row r="387" spans="1:5" ht="344.25">
      <c r="A387" t="s">
        <v>60</v>
      </c>
      <c r="E387" s="39" t="s">
        <v>2083</v>
      </c>
    </row>
    <row r="388" spans="1:16" ht="12.75">
      <c r="A388" t="s">
        <v>52</v>
      </c>
      <c s="34" t="s">
        <v>70</v>
      </c>
      <c s="34" t="s">
        <v>1637</v>
      </c>
      <c s="35" t="s">
        <v>5</v>
      </c>
      <c s="6" t="s">
        <v>1638</v>
      </c>
      <c s="36" t="s">
        <v>56</v>
      </c>
      <c s="37">
        <v>7.68</v>
      </c>
      <c s="36">
        <v>0</v>
      </c>
      <c s="36">
        <f>ROUND(G388*H388,6)</f>
      </c>
      <c r="L388" s="38">
        <v>0</v>
      </c>
      <c s="32">
        <f>ROUND(ROUND(L388,2)*ROUND(G388,3),2)</f>
      </c>
      <c s="36" t="s">
        <v>57</v>
      </c>
      <c>
        <f>(M388*21)/100</f>
      </c>
      <c t="s">
        <v>27</v>
      </c>
    </row>
    <row r="389" spans="1:5" ht="12.75">
      <c r="A389" s="35" t="s">
        <v>58</v>
      </c>
      <c r="E389" s="39" t="s">
        <v>5</v>
      </c>
    </row>
    <row r="390" spans="1:5" ht="12.75">
      <c r="A390" s="35" t="s">
        <v>59</v>
      </c>
      <c r="E390" s="40" t="s">
        <v>5</v>
      </c>
    </row>
    <row r="391" spans="1:5" ht="191.25">
      <c r="A391" t="s">
        <v>60</v>
      </c>
      <c r="E391" s="39" t="s">
        <v>2084</v>
      </c>
    </row>
    <row r="392" spans="1:16" ht="12.75">
      <c r="A392" t="s">
        <v>52</v>
      </c>
      <c s="34" t="s">
        <v>110</v>
      </c>
      <c s="34" t="s">
        <v>2086</v>
      </c>
      <c s="35" t="s">
        <v>5</v>
      </c>
      <c s="6" t="s">
        <v>2087</v>
      </c>
      <c s="36" t="s">
        <v>56</v>
      </c>
      <c s="37">
        <v>5.52</v>
      </c>
      <c s="36">
        <v>0</v>
      </c>
      <c s="36">
        <f>ROUND(G392*H392,6)</f>
      </c>
      <c r="L392" s="38">
        <v>0</v>
      </c>
      <c s="32">
        <f>ROUND(ROUND(L392,2)*ROUND(G392,3),2)</f>
      </c>
      <c s="36" t="s">
        <v>57</v>
      </c>
      <c>
        <f>(M392*21)/100</f>
      </c>
      <c t="s">
        <v>27</v>
      </c>
    </row>
    <row r="393" spans="1:5" ht="12.75">
      <c r="A393" s="35" t="s">
        <v>58</v>
      </c>
      <c r="E393" s="39" t="s">
        <v>5</v>
      </c>
    </row>
    <row r="394" spans="1:5" ht="12.75">
      <c r="A394" s="35" t="s">
        <v>59</v>
      </c>
      <c r="E394" s="40" t="s">
        <v>5</v>
      </c>
    </row>
    <row r="395" spans="1:5" ht="242.25">
      <c r="A395" t="s">
        <v>60</v>
      </c>
      <c r="E395" s="39" t="s">
        <v>2088</v>
      </c>
    </row>
    <row r="396" spans="1:16" ht="12.75">
      <c r="A396" t="s">
        <v>52</v>
      </c>
      <c s="34" t="s">
        <v>115</v>
      </c>
      <c s="34" t="s">
        <v>1554</v>
      </c>
      <c s="35" t="s">
        <v>5</v>
      </c>
      <c s="6" t="s">
        <v>1555</v>
      </c>
      <c s="36" t="s">
        <v>56</v>
      </c>
      <c s="37">
        <v>1.68</v>
      </c>
      <c s="36">
        <v>0</v>
      </c>
      <c s="36">
        <f>ROUND(G396*H396,6)</f>
      </c>
      <c r="L396" s="38">
        <v>0</v>
      </c>
      <c s="32">
        <f>ROUND(ROUND(L396,2)*ROUND(G396,3),2)</f>
      </c>
      <c s="36" t="s">
        <v>57</v>
      </c>
      <c>
        <f>(M396*21)/100</f>
      </c>
      <c t="s">
        <v>27</v>
      </c>
    </row>
    <row r="397" spans="1:5" ht="12.75">
      <c r="A397" s="35" t="s">
        <v>58</v>
      </c>
      <c r="E397" s="39" t="s">
        <v>5</v>
      </c>
    </row>
    <row r="398" spans="1:5" ht="12.75">
      <c r="A398" s="35" t="s">
        <v>59</v>
      </c>
      <c r="E398" s="40" t="s">
        <v>5</v>
      </c>
    </row>
    <row r="399" spans="1:5" ht="306">
      <c r="A399" t="s">
        <v>60</v>
      </c>
      <c r="E399" s="39" t="s">
        <v>2089</v>
      </c>
    </row>
    <row r="400" spans="1:16" ht="12.75">
      <c r="A400" t="s">
        <v>52</v>
      </c>
      <c s="34" t="s">
        <v>75</v>
      </c>
      <c s="34" t="s">
        <v>1557</v>
      </c>
      <c s="35" t="s">
        <v>5</v>
      </c>
      <c s="6" t="s">
        <v>1558</v>
      </c>
      <c s="36" t="s">
        <v>73</v>
      </c>
      <c s="37">
        <v>4.8</v>
      </c>
      <c s="36">
        <v>0</v>
      </c>
      <c s="36">
        <f>ROUND(G400*H400,6)</f>
      </c>
      <c r="L400" s="38">
        <v>0</v>
      </c>
      <c s="32">
        <f>ROUND(ROUND(L400,2)*ROUND(G400,3),2)</f>
      </c>
      <c s="36" t="s">
        <v>57</v>
      </c>
      <c>
        <f>(M400*21)/100</f>
      </c>
      <c t="s">
        <v>27</v>
      </c>
    </row>
    <row r="401" spans="1:5" ht="12.75">
      <c r="A401" s="35" t="s">
        <v>58</v>
      </c>
      <c r="E401" s="39" t="s">
        <v>5</v>
      </c>
    </row>
    <row r="402" spans="1:5" ht="12.75">
      <c r="A402" s="35" t="s">
        <v>59</v>
      </c>
      <c r="E402" s="40" t="s">
        <v>5</v>
      </c>
    </row>
    <row r="403" spans="1:5" ht="38.25">
      <c r="A403" t="s">
        <v>60</v>
      </c>
      <c r="E403" s="39" t="s">
        <v>2094</v>
      </c>
    </row>
    <row r="404" spans="1:13" ht="12.75">
      <c r="A404" t="s">
        <v>49</v>
      </c>
      <c r="C404" s="31" t="s">
        <v>70</v>
      </c>
      <c r="E404" s="33" t="s">
        <v>1569</v>
      </c>
      <c r="J404" s="32">
        <f>0</f>
      </c>
      <c s="32">
        <f>0</f>
      </c>
      <c s="32">
        <f>0+L405</f>
      </c>
      <c s="32">
        <f>0+M405</f>
      </c>
    </row>
    <row r="405" spans="1:16" ht="12.75">
      <c r="A405" t="s">
        <v>52</v>
      </c>
      <c s="34" t="s">
        <v>122</v>
      </c>
      <c s="34" t="s">
        <v>1977</v>
      </c>
      <c s="35" t="s">
        <v>5</v>
      </c>
      <c s="6" t="s">
        <v>1978</v>
      </c>
      <c s="36" t="s">
        <v>56</v>
      </c>
      <c s="37">
        <v>0.48</v>
      </c>
      <c s="36">
        <v>0</v>
      </c>
      <c s="36">
        <f>ROUND(G405*H405,6)</f>
      </c>
      <c r="L405" s="38">
        <v>0</v>
      </c>
      <c s="32">
        <f>ROUND(ROUND(L405,2)*ROUND(G405,3),2)</f>
      </c>
      <c s="36" t="s">
        <v>57</v>
      </c>
      <c>
        <f>(M405*21)/100</f>
      </c>
      <c t="s">
        <v>27</v>
      </c>
    </row>
    <row r="406" spans="1:5" ht="12.75">
      <c r="A406" s="35" t="s">
        <v>58</v>
      </c>
      <c r="E406" s="39" t="s">
        <v>5</v>
      </c>
    </row>
    <row r="407" spans="1:5" ht="12.75">
      <c r="A407" s="35" t="s">
        <v>59</v>
      </c>
      <c r="E407" s="40" t="s">
        <v>5</v>
      </c>
    </row>
    <row r="408" spans="1:5" ht="38.25">
      <c r="A408" t="s">
        <v>60</v>
      </c>
      <c r="E408" s="39" t="s">
        <v>1577</v>
      </c>
    </row>
    <row r="409" spans="1:13" ht="12.75">
      <c r="A409" t="s">
        <v>49</v>
      </c>
      <c r="C409" s="31" t="s">
        <v>110</v>
      </c>
      <c r="E409" s="33" t="s">
        <v>1007</v>
      </c>
      <c r="J409" s="32">
        <f>0</f>
      </c>
      <c s="32">
        <f>0</f>
      </c>
      <c s="32">
        <f>0+L410+L414+L418+L422+L426</f>
      </c>
      <c s="32">
        <f>0+M410+M414+M418+M422+M426</f>
      </c>
    </row>
    <row r="410" spans="1:16" ht="12.75">
      <c r="A410" t="s">
        <v>52</v>
      </c>
      <c s="34" t="s">
        <v>126</v>
      </c>
      <c s="34" t="s">
        <v>2107</v>
      </c>
      <c s="35" t="s">
        <v>5</v>
      </c>
      <c s="6" t="s">
        <v>2108</v>
      </c>
      <c s="36" t="s">
        <v>73</v>
      </c>
      <c s="37">
        <v>4.8</v>
      </c>
      <c s="36">
        <v>0</v>
      </c>
      <c s="36">
        <f>ROUND(G410*H410,6)</f>
      </c>
      <c r="L410" s="38">
        <v>0</v>
      </c>
      <c s="32">
        <f>ROUND(ROUND(L410,2)*ROUND(G410,3),2)</f>
      </c>
      <c s="36" t="s">
        <v>57</v>
      </c>
      <c>
        <f>(M410*21)/100</f>
      </c>
      <c t="s">
        <v>27</v>
      </c>
    </row>
    <row r="411" spans="1:5" ht="12.75">
      <c r="A411" s="35" t="s">
        <v>58</v>
      </c>
      <c r="E411" s="39" t="s">
        <v>5</v>
      </c>
    </row>
    <row r="412" spans="1:5" ht="12.75">
      <c r="A412" s="35" t="s">
        <v>59</v>
      </c>
      <c r="E412" s="40" t="s">
        <v>5</v>
      </c>
    </row>
    <row r="413" spans="1:5" ht="51">
      <c r="A413" t="s">
        <v>60</v>
      </c>
      <c r="E413" s="39" t="s">
        <v>1726</v>
      </c>
    </row>
    <row r="414" spans="1:16" ht="12.75">
      <c r="A414" t="s">
        <v>52</v>
      </c>
      <c s="34" t="s">
        <v>130</v>
      </c>
      <c s="34" t="s">
        <v>2109</v>
      </c>
      <c s="35" t="s">
        <v>5</v>
      </c>
      <c s="6" t="s">
        <v>2110</v>
      </c>
      <c s="36" t="s">
        <v>73</v>
      </c>
      <c s="37">
        <v>1</v>
      </c>
      <c s="36">
        <v>0</v>
      </c>
      <c s="36">
        <f>ROUND(G414*H414,6)</f>
      </c>
      <c r="L414" s="38">
        <v>0</v>
      </c>
      <c s="32">
        <f>ROUND(ROUND(L414,2)*ROUND(G414,3),2)</f>
      </c>
      <c s="36" t="s">
        <v>57</v>
      </c>
      <c>
        <f>(M414*21)/100</f>
      </c>
      <c t="s">
        <v>27</v>
      </c>
    </row>
    <row r="415" spans="1:5" ht="12.75">
      <c r="A415" s="35" t="s">
        <v>58</v>
      </c>
      <c r="E415" s="39" t="s">
        <v>5</v>
      </c>
    </row>
    <row r="416" spans="1:5" ht="12.75">
      <c r="A416" s="35" t="s">
        <v>59</v>
      </c>
      <c r="E416" s="40" t="s">
        <v>5</v>
      </c>
    </row>
    <row r="417" spans="1:5" ht="51">
      <c r="A417" t="s">
        <v>60</v>
      </c>
      <c r="E417" s="39" t="s">
        <v>1726</v>
      </c>
    </row>
    <row r="418" spans="1:16" ht="12.75">
      <c r="A418" t="s">
        <v>52</v>
      </c>
      <c s="34" t="s">
        <v>134</v>
      </c>
      <c s="34" t="s">
        <v>2111</v>
      </c>
      <c s="35" t="s">
        <v>5</v>
      </c>
      <c s="6" t="s">
        <v>2112</v>
      </c>
      <c s="36" t="s">
        <v>73</v>
      </c>
      <c s="37">
        <v>2</v>
      </c>
      <c s="36">
        <v>0</v>
      </c>
      <c s="36">
        <f>ROUND(G418*H418,6)</f>
      </c>
      <c r="L418" s="38">
        <v>0</v>
      </c>
      <c s="32">
        <f>ROUND(ROUND(L418,2)*ROUND(G418,3),2)</f>
      </c>
      <c s="36" t="s">
        <v>57</v>
      </c>
      <c>
        <f>(M418*21)/100</f>
      </c>
      <c t="s">
        <v>27</v>
      </c>
    </row>
    <row r="419" spans="1:5" ht="12.75">
      <c r="A419" s="35" t="s">
        <v>58</v>
      </c>
      <c r="E419" s="39" t="s">
        <v>5</v>
      </c>
    </row>
    <row r="420" spans="1:5" ht="12.75">
      <c r="A420" s="35" t="s">
        <v>59</v>
      </c>
      <c r="E420" s="40" t="s">
        <v>5</v>
      </c>
    </row>
    <row r="421" spans="1:5" ht="51">
      <c r="A421" t="s">
        <v>60</v>
      </c>
      <c r="E421" s="39" t="s">
        <v>2113</v>
      </c>
    </row>
    <row r="422" spans="1:16" ht="12.75">
      <c r="A422" t="s">
        <v>52</v>
      </c>
      <c s="34" t="s">
        <v>138</v>
      </c>
      <c s="34" t="s">
        <v>2114</v>
      </c>
      <c s="35" t="s">
        <v>5</v>
      </c>
      <c s="6" t="s">
        <v>2115</v>
      </c>
      <c s="36" t="s">
        <v>73</v>
      </c>
      <c s="37">
        <v>1</v>
      </c>
      <c s="36">
        <v>0</v>
      </c>
      <c s="36">
        <f>ROUND(G422*H422,6)</f>
      </c>
      <c r="L422" s="38">
        <v>0</v>
      </c>
      <c s="32">
        <f>ROUND(ROUND(L422,2)*ROUND(G422,3),2)</f>
      </c>
      <c s="36" t="s">
        <v>57</v>
      </c>
      <c>
        <f>(M422*21)/100</f>
      </c>
      <c t="s">
        <v>27</v>
      </c>
    </row>
    <row r="423" spans="1:5" ht="12.75">
      <c r="A423" s="35" t="s">
        <v>58</v>
      </c>
      <c r="E423" s="39" t="s">
        <v>5</v>
      </c>
    </row>
    <row r="424" spans="1:5" ht="12.75">
      <c r="A424" s="35" t="s">
        <v>59</v>
      </c>
      <c r="E424" s="40" t="s">
        <v>5</v>
      </c>
    </row>
    <row r="425" spans="1:5" ht="140.25">
      <c r="A425" t="s">
        <v>60</v>
      </c>
      <c r="E425" s="39" t="s">
        <v>2116</v>
      </c>
    </row>
    <row r="426" spans="1:16" ht="12.75">
      <c r="A426" t="s">
        <v>52</v>
      </c>
      <c s="34" t="s">
        <v>143</v>
      </c>
      <c s="34" t="s">
        <v>2117</v>
      </c>
      <c s="35" t="s">
        <v>5</v>
      </c>
      <c s="6" t="s">
        <v>2118</v>
      </c>
      <c s="36" t="s">
        <v>73</v>
      </c>
      <c s="37">
        <v>1</v>
      </c>
      <c s="36">
        <v>0</v>
      </c>
      <c s="36">
        <f>ROUND(G426*H426,6)</f>
      </c>
      <c r="L426" s="38">
        <v>0</v>
      </c>
      <c s="32">
        <f>ROUND(ROUND(L426,2)*ROUND(G426,3),2)</f>
      </c>
      <c s="36" t="s">
        <v>57</v>
      </c>
      <c>
        <f>(M426*21)/100</f>
      </c>
      <c t="s">
        <v>27</v>
      </c>
    </row>
    <row r="427" spans="1:5" ht="12.75">
      <c r="A427" s="35" t="s">
        <v>58</v>
      </c>
      <c r="E427" s="39" t="s">
        <v>5</v>
      </c>
    </row>
    <row r="428" spans="1:5" ht="12.75">
      <c r="A428" s="35" t="s">
        <v>59</v>
      </c>
      <c r="E428" s="40" t="s">
        <v>5</v>
      </c>
    </row>
    <row r="429" spans="1:5" ht="140.25">
      <c r="A429" t="s">
        <v>60</v>
      </c>
      <c r="E429" s="39" t="s">
        <v>2116</v>
      </c>
    </row>
    <row r="430" spans="1:13" ht="12.75">
      <c r="A430" t="s">
        <v>49</v>
      </c>
      <c r="C430" s="31" t="s">
        <v>75</v>
      </c>
      <c r="E430" s="33" t="s">
        <v>76</v>
      </c>
      <c r="J430" s="32">
        <f>0</f>
      </c>
      <c s="32">
        <f>0</f>
      </c>
      <c s="32">
        <f>0+L431+L435</f>
      </c>
      <c s="32">
        <f>0+M431+M435</f>
      </c>
    </row>
    <row r="431" spans="1:16" ht="12.75">
      <c r="A431" t="s">
        <v>52</v>
      </c>
      <c s="34" t="s">
        <v>147</v>
      </c>
      <c s="34" t="s">
        <v>148</v>
      </c>
      <c s="35" t="s">
        <v>5</v>
      </c>
      <c s="6" t="s">
        <v>149</v>
      </c>
      <c s="36" t="s">
        <v>85</v>
      </c>
      <c s="37">
        <v>2</v>
      </c>
      <c s="36">
        <v>0</v>
      </c>
      <c s="36">
        <f>ROUND(G431*H431,6)</f>
      </c>
      <c r="L431" s="38">
        <v>0</v>
      </c>
      <c s="32">
        <f>ROUND(ROUND(L431,2)*ROUND(G431,3),2)</f>
      </c>
      <c s="36" t="s">
        <v>57</v>
      </c>
      <c>
        <f>(M431*21)/100</f>
      </c>
      <c t="s">
        <v>27</v>
      </c>
    </row>
    <row r="432" spans="1:5" ht="12.75">
      <c r="A432" s="35" t="s">
        <v>58</v>
      </c>
      <c r="E432" s="39" t="s">
        <v>5</v>
      </c>
    </row>
    <row r="433" spans="1:5" ht="12.75">
      <c r="A433" s="35" t="s">
        <v>59</v>
      </c>
      <c r="E433" s="40" t="s">
        <v>5</v>
      </c>
    </row>
    <row r="434" spans="1:5" ht="102">
      <c r="A434" t="s">
        <v>60</v>
      </c>
      <c r="E434" s="39" t="s">
        <v>2119</v>
      </c>
    </row>
    <row r="435" spans="1:16" ht="12.75">
      <c r="A435" t="s">
        <v>52</v>
      </c>
      <c s="34" t="s">
        <v>151</v>
      </c>
      <c s="34" t="s">
        <v>2120</v>
      </c>
      <c s="35" t="s">
        <v>5</v>
      </c>
      <c s="6" t="s">
        <v>2121</v>
      </c>
      <c s="36" t="s">
        <v>85</v>
      </c>
      <c s="37">
        <v>1</v>
      </c>
      <c s="36">
        <v>0</v>
      </c>
      <c s="36">
        <f>ROUND(G435*H435,6)</f>
      </c>
      <c r="L435" s="38">
        <v>0</v>
      </c>
      <c s="32">
        <f>ROUND(ROUND(L435,2)*ROUND(G435,3),2)</f>
      </c>
      <c s="36" t="s">
        <v>57</v>
      </c>
      <c>
        <f>(M435*21)/100</f>
      </c>
      <c t="s">
        <v>27</v>
      </c>
    </row>
    <row r="436" spans="1:5" ht="12.75">
      <c r="A436" s="35" t="s">
        <v>58</v>
      </c>
      <c r="E436" s="39" t="s">
        <v>5</v>
      </c>
    </row>
    <row r="437" spans="1:5" ht="12.75">
      <c r="A437" s="35" t="s">
        <v>59</v>
      </c>
      <c r="E437" s="40" t="s">
        <v>5</v>
      </c>
    </row>
    <row r="438" spans="1:5" ht="102">
      <c r="A438" t="s">
        <v>60</v>
      </c>
      <c r="E438" s="39" t="s">
        <v>2119</v>
      </c>
    </row>
    <row r="439" spans="1:13" ht="12.75">
      <c r="A439" t="s">
        <v>49</v>
      </c>
      <c r="C439" s="31" t="s">
        <v>122</v>
      </c>
      <c r="E439" s="33" t="s">
        <v>1588</v>
      </c>
      <c r="J439" s="32">
        <f>0</f>
      </c>
      <c s="32">
        <f>0</f>
      </c>
      <c s="32">
        <f>0+L440+L444+L448+L452+L456+L460+L464+L468</f>
      </c>
      <c s="32">
        <f>0+M440+M444+M448+M452+M456+M460+M464+M468</f>
      </c>
    </row>
    <row r="440" spans="1:16" ht="12.75">
      <c r="A440" t="s">
        <v>52</v>
      </c>
      <c s="34" t="s">
        <v>155</v>
      </c>
      <c s="34" t="s">
        <v>2184</v>
      </c>
      <c s="35" t="s">
        <v>5</v>
      </c>
      <c s="6" t="s">
        <v>2185</v>
      </c>
      <c s="36" t="s">
        <v>80</v>
      </c>
      <c s="37">
        <v>0.5</v>
      </c>
      <c s="36">
        <v>0</v>
      </c>
      <c s="36">
        <f>ROUND(G440*H440,6)</f>
      </c>
      <c r="L440" s="38">
        <v>0</v>
      </c>
      <c s="32">
        <f>ROUND(ROUND(L440,2)*ROUND(G440,3),2)</f>
      </c>
      <c s="36" t="s">
        <v>57</v>
      </c>
      <c>
        <f>(M440*21)/100</f>
      </c>
      <c t="s">
        <v>27</v>
      </c>
    </row>
    <row r="441" spans="1:5" ht="12.75">
      <c r="A441" s="35" t="s">
        <v>58</v>
      </c>
      <c r="E441" s="39" t="s">
        <v>5</v>
      </c>
    </row>
    <row r="442" spans="1:5" ht="12.75">
      <c r="A442" s="35" t="s">
        <v>59</v>
      </c>
      <c r="E442" s="40" t="s">
        <v>5</v>
      </c>
    </row>
    <row r="443" spans="1:5" ht="255">
      <c r="A443" t="s">
        <v>60</v>
      </c>
      <c r="E443" s="39" t="s">
        <v>1901</v>
      </c>
    </row>
    <row r="444" spans="1:16" ht="12.75">
      <c r="A444" t="s">
        <v>52</v>
      </c>
      <c s="34" t="s">
        <v>77</v>
      </c>
      <c s="34" t="s">
        <v>2186</v>
      </c>
      <c s="35" t="s">
        <v>5</v>
      </c>
      <c s="6" t="s">
        <v>2187</v>
      </c>
      <c s="36" t="s">
        <v>80</v>
      </c>
      <c s="37">
        <v>7</v>
      </c>
      <c s="36">
        <v>0</v>
      </c>
      <c s="36">
        <f>ROUND(G444*H444,6)</f>
      </c>
      <c r="L444" s="38">
        <v>0</v>
      </c>
      <c s="32">
        <f>ROUND(ROUND(L444,2)*ROUND(G444,3),2)</f>
      </c>
      <c s="36" t="s">
        <v>57</v>
      </c>
      <c>
        <f>(M444*21)/100</f>
      </c>
      <c t="s">
        <v>27</v>
      </c>
    </row>
    <row r="445" spans="1:5" ht="12.75">
      <c r="A445" s="35" t="s">
        <v>58</v>
      </c>
      <c r="E445" s="39" t="s">
        <v>5</v>
      </c>
    </row>
    <row r="446" spans="1:5" ht="12.75">
      <c r="A446" s="35" t="s">
        <v>59</v>
      </c>
      <c r="E446" s="40" t="s">
        <v>5</v>
      </c>
    </row>
    <row r="447" spans="1:5" ht="255">
      <c r="A447" t="s">
        <v>60</v>
      </c>
      <c r="E447" s="39" t="s">
        <v>2188</v>
      </c>
    </row>
    <row r="448" spans="1:16" ht="12.75">
      <c r="A448" t="s">
        <v>52</v>
      </c>
      <c s="34" t="s">
        <v>82</v>
      </c>
      <c s="34" t="s">
        <v>2189</v>
      </c>
      <c s="35" t="s">
        <v>5</v>
      </c>
      <c s="6" t="s">
        <v>2190</v>
      </c>
      <c s="36" t="s">
        <v>85</v>
      </c>
      <c s="37">
        <v>1</v>
      </c>
      <c s="36">
        <v>0</v>
      </c>
      <c s="36">
        <f>ROUND(G448*H448,6)</f>
      </c>
      <c r="L448" s="38">
        <v>0</v>
      </c>
      <c s="32">
        <f>ROUND(ROUND(L448,2)*ROUND(G448,3),2)</f>
      </c>
      <c s="36" t="s">
        <v>57</v>
      </c>
      <c>
        <f>(M448*21)/100</f>
      </c>
      <c t="s">
        <v>27</v>
      </c>
    </row>
    <row r="449" spans="1:5" ht="12.75">
      <c r="A449" s="35" t="s">
        <v>58</v>
      </c>
      <c r="E449" s="39" t="s">
        <v>5</v>
      </c>
    </row>
    <row r="450" spans="1:5" ht="12.75">
      <c r="A450" s="35" t="s">
        <v>59</v>
      </c>
      <c r="E450" s="40" t="s">
        <v>5</v>
      </c>
    </row>
    <row r="451" spans="1:5" ht="25.5">
      <c r="A451" t="s">
        <v>60</v>
      </c>
      <c r="E451" s="39" t="s">
        <v>2191</v>
      </c>
    </row>
    <row r="452" spans="1:16" ht="12.75">
      <c r="A452" t="s">
        <v>52</v>
      </c>
      <c s="34" t="s">
        <v>87</v>
      </c>
      <c s="34" t="s">
        <v>2192</v>
      </c>
      <c s="35" t="s">
        <v>5</v>
      </c>
      <c s="6" t="s">
        <v>2193</v>
      </c>
      <c s="36" t="s">
        <v>85</v>
      </c>
      <c s="37">
        <v>1</v>
      </c>
      <c s="36">
        <v>0</v>
      </c>
      <c s="36">
        <f>ROUND(G452*H452,6)</f>
      </c>
      <c r="L452" s="38">
        <v>0</v>
      </c>
      <c s="32">
        <f>ROUND(ROUND(L452,2)*ROUND(G452,3),2)</f>
      </c>
      <c s="36" t="s">
        <v>57</v>
      </c>
      <c>
        <f>(M452*21)/100</f>
      </c>
      <c t="s">
        <v>27</v>
      </c>
    </row>
    <row r="453" spans="1:5" ht="12.75">
      <c r="A453" s="35" t="s">
        <v>58</v>
      </c>
      <c r="E453" s="39" t="s">
        <v>5</v>
      </c>
    </row>
    <row r="454" spans="1:5" ht="12.75">
      <c r="A454" s="35" t="s">
        <v>59</v>
      </c>
      <c r="E454" s="40" t="s">
        <v>5</v>
      </c>
    </row>
    <row r="455" spans="1:5" ht="25.5">
      <c r="A455" t="s">
        <v>60</v>
      </c>
      <c r="E455" s="39" t="s">
        <v>2191</v>
      </c>
    </row>
    <row r="456" spans="1:16" ht="12.75">
      <c r="A456" t="s">
        <v>52</v>
      </c>
      <c s="34" t="s">
        <v>91</v>
      </c>
      <c s="34" t="s">
        <v>2194</v>
      </c>
      <c s="35" t="s">
        <v>5</v>
      </c>
      <c s="6" t="s">
        <v>2195</v>
      </c>
      <c s="36" t="s">
        <v>85</v>
      </c>
      <c s="37">
        <v>1</v>
      </c>
      <c s="36">
        <v>0</v>
      </c>
      <c s="36">
        <f>ROUND(G456*H456,6)</f>
      </c>
      <c r="L456" s="38">
        <v>0</v>
      </c>
      <c s="32">
        <f>ROUND(ROUND(L456,2)*ROUND(G456,3),2)</f>
      </c>
      <c s="36" t="s">
        <v>57</v>
      </c>
      <c>
        <f>(M456*21)/100</f>
      </c>
      <c t="s">
        <v>27</v>
      </c>
    </row>
    <row r="457" spans="1:5" ht="12.75">
      <c r="A457" s="35" t="s">
        <v>58</v>
      </c>
      <c r="E457" s="39" t="s">
        <v>5</v>
      </c>
    </row>
    <row r="458" spans="1:5" ht="12.75">
      <c r="A458" s="35" t="s">
        <v>59</v>
      </c>
      <c r="E458" s="40" t="s">
        <v>5</v>
      </c>
    </row>
    <row r="459" spans="1:5" ht="25.5">
      <c r="A459" t="s">
        <v>60</v>
      </c>
      <c r="E459" s="39" t="s">
        <v>2191</v>
      </c>
    </row>
    <row r="460" spans="1:16" ht="12.75">
      <c r="A460" t="s">
        <v>52</v>
      </c>
      <c s="34" t="s">
        <v>96</v>
      </c>
      <c s="34" t="s">
        <v>2196</v>
      </c>
      <c s="35" t="s">
        <v>5</v>
      </c>
      <c s="6" t="s">
        <v>2197</v>
      </c>
      <c s="36" t="s">
        <v>80</v>
      </c>
      <c s="37">
        <v>7</v>
      </c>
      <c s="36">
        <v>0</v>
      </c>
      <c s="36">
        <f>ROUND(G460*H460,6)</f>
      </c>
      <c r="L460" s="38">
        <v>0</v>
      </c>
      <c s="32">
        <f>ROUND(ROUND(L460,2)*ROUND(G460,3),2)</f>
      </c>
      <c s="36" t="s">
        <v>57</v>
      </c>
      <c>
        <f>(M460*21)/100</f>
      </c>
      <c t="s">
        <v>27</v>
      </c>
    </row>
    <row r="461" spans="1:5" ht="12.75">
      <c r="A461" s="35" t="s">
        <v>58</v>
      </c>
      <c r="E461" s="39" t="s">
        <v>5</v>
      </c>
    </row>
    <row r="462" spans="1:5" ht="12.75">
      <c r="A462" s="35" t="s">
        <v>59</v>
      </c>
      <c r="E462" s="40" t="s">
        <v>5</v>
      </c>
    </row>
    <row r="463" spans="1:5" ht="63.75">
      <c r="A463" t="s">
        <v>60</v>
      </c>
      <c r="E463" s="39" t="s">
        <v>2133</v>
      </c>
    </row>
    <row r="464" spans="1:16" ht="12.75">
      <c r="A464" t="s">
        <v>52</v>
      </c>
      <c s="34" t="s">
        <v>181</v>
      </c>
      <c s="34" t="s">
        <v>2198</v>
      </c>
      <c s="35" t="s">
        <v>5</v>
      </c>
      <c s="6" t="s">
        <v>2199</v>
      </c>
      <c s="36" t="s">
        <v>80</v>
      </c>
      <c s="37">
        <v>7</v>
      </c>
      <c s="36">
        <v>0</v>
      </c>
      <c s="36">
        <f>ROUND(G464*H464,6)</f>
      </c>
      <c r="L464" s="38">
        <v>0</v>
      </c>
      <c s="32">
        <f>ROUND(ROUND(L464,2)*ROUND(G464,3),2)</f>
      </c>
      <c s="36" t="s">
        <v>57</v>
      </c>
      <c>
        <f>(M464*21)/100</f>
      </c>
      <c t="s">
        <v>27</v>
      </c>
    </row>
    <row r="465" spans="1:5" ht="12.75">
      <c r="A465" s="35" t="s">
        <v>58</v>
      </c>
      <c r="E465" s="39" t="s">
        <v>5</v>
      </c>
    </row>
    <row r="466" spans="1:5" ht="12.75">
      <c r="A466" s="35" t="s">
        <v>59</v>
      </c>
      <c r="E466" s="40" t="s">
        <v>5</v>
      </c>
    </row>
    <row r="467" spans="1:5" ht="38.25">
      <c r="A467" t="s">
        <v>60</v>
      </c>
      <c r="E467" s="39" t="s">
        <v>2200</v>
      </c>
    </row>
    <row r="468" spans="1:16" ht="12.75">
      <c r="A468" t="s">
        <v>52</v>
      </c>
      <c s="34" t="s">
        <v>196</v>
      </c>
      <c s="34" t="s">
        <v>2201</v>
      </c>
      <c s="35" t="s">
        <v>5</v>
      </c>
      <c s="6" t="s">
        <v>2202</v>
      </c>
      <c s="36" t="s">
        <v>94</v>
      </c>
      <c s="37">
        <v>1</v>
      </c>
      <c s="36">
        <v>0</v>
      </c>
      <c s="36">
        <f>ROUND(G468*H468,6)</f>
      </c>
      <c r="L468" s="38">
        <v>0</v>
      </c>
      <c s="32">
        <f>ROUND(ROUND(L468,2)*ROUND(G468,3),2)</f>
      </c>
      <c s="36" t="s">
        <v>57</v>
      </c>
      <c>
        <f>(M468*21)/100</f>
      </c>
      <c t="s">
        <v>27</v>
      </c>
    </row>
    <row r="469" spans="1:5" ht="12.75">
      <c r="A469" s="35" t="s">
        <v>58</v>
      </c>
      <c r="E469" s="39" t="s">
        <v>2203</v>
      </c>
    </row>
    <row r="470" spans="1:5" ht="12.75">
      <c r="A470" s="35" t="s">
        <v>59</v>
      </c>
      <c r="E470" s="40" t="s">
        <v>5</v>
      </c>
    </row>
    <row r="471" spans="1:5" ht="114.75">
      <c r="A471" t="s">
        <v>60</v>
      </c>
      <c r="E471" s="39" t="s">
        <v>2204</v>
      </c>
    </row>
    <row r="472" spans="1:13" ht="12.75">
      <c r="A472" t="s">
        <v>49</v>
      </c>
      <c r="C472" s="31" t="s">
        <v>126</v>
      </c>
      <c r="E472" s="33" t="s">
        <v>1436</v>
      </c>
      <c r="J472" s="32">
        <f>0</f>
      </c>
      <c s="32">
        <f>0</f>
      </c>
      <c s="32">
        <f>0+L473+L477</f>
      </c>
      <c s="32">
        <f>0+M473+M477</f>
      </c>
    </row>
    <row r="473" spans="1:16" ht="12.75">
      <c r="A473" t="s">
        <v>52</v>
      </c>
      <c s="34" t="s">
        <v>186</v>
      </c>
      <c s="34" t="s">
        <v>2158</v>
      </c>
      <c s="35" t="s">
        <v>5</v>
      </c>
      <c s="6" t="s">
        <v>2159</v>
      </c>
      <c s="36" t="s">
        <v>80</v>
      </c>
      <c s="37">
        <v>12</v>
      </c>
      <c s="36">
        <v>0</v>
      </c>
      <c s="36">
        <f>ROUND(G473*H473,6)</f>
      </c>
      <c r="L473" s="38">
        <v>0</v>
      </c>
      <c s="32">
        <f>ROUND(ROUND(L473,2)*ROUND(G473,3),2)</f>
      </c>
      <c s="36" t="s">
        <v>57</v>
      </c>
      <c>
        <f>(M473*21)/100</f>
      </c>
      <c t="s">
        <v>27</v>
      </c>
    </row>
    <row r="474" spans="1:5" ht="12.75">
      <c r="A474" s="35" t="s">
        <v>58</v>
      </c>
      <c r="E474" s="39" t="s">
        <v>5</v>
      </c>
    </row>
    <row r="475" spans="1:5" ht="12.75">
      <c r="A475" s="35" t="s">
        <v>59</v>
      </c>
      <c r="E475" s="40" t="s">
        <v>5</v>
      </c>
    </row>
    <row r="476" spans="1:5" ht="25.5">
      <c r="A476" t="s">
        <v>60</v>
      </c>
      <c r="E476" s="39" t="s">
        <v>2160</v>
      </c>
    </row>
    <row r="477" spans="1:16" ht="12.75">
      <c r="A477" t="s">
        <v>52</v>
      </c>
      <c s="34" t="s">
        <v>200</v>
      </c>
      <c s="34" t="s">
        <v>2205</v>
      </c>
      <c s="35" t="s">
        <v>5</v>
      </c>
      <c s="6" t="s">
        <v>2206</v>
      </c>
      <c s="36" t="s">
        <v>85</v>
      </c>
      <c s="37">
        <v>1</v>
      </c>
      <c s="36">
        <v>0</v>
      </c>
      <c s="36">
        <f>ROUND(G477*H477,6)</f>
      </c>
      <c r="L477" s="38">
        <v>0</v>
      </c>
      <c s="32">
        <f>ROUND(ROUND(L477,2)*ROUND(G477,3),2)</f>
      </c>
      <c s="36" t="s">
        <v>57</v>
      </c>
      <c>
        <f>(M477*21)/100</f>
      </c>
      <c t="s">
        <v>27</v>
      </c>
    </row>
    <row r="478" spans="1:5" ht="12.75">
      <c r="A478" s="35" t="s">
        <v>58</v>
      </c>
      <c r="E478" s="39" t="s">
        <v>5</v>
      </c>
    </row>
    <row r="479" spans="1:5" ht="12.75">
      <c r="A479" s="35" t="s">
        <v>59</v>
      </c>
      <c r="E479" s="40" t="s">
        <v>5</v>
      </c>
    </row>
    <row r="480" spans="1:5" ht="12.75">
      <c r="A480" t="s">
        <v>60</v>
      </c>
      <c r="E480" s="39" t="s">
        <v>5</v>
      </c>
    </row>
    <row r="481" spans="1:13" ht="12.75">
      <c r="A481" t="s">
        <v>49</v>
      </c>
      <c r="C481" s="31" t="s">
        <v>367</v>
      </c>
      <c r="E481" s="33" t="s">
        <v>584</v>
      </c>
      <c r="J481" s="32">
        <f>0</f>
      </c>
      <c s="32">
        <f>0</f>
      </c>
      <c s="32">
        <f>0+L482+L486</f>
      </c>
      <c s="32">
        <f>0+M482+M486</f>
      </c>
    </row>
    <row r="482" spans="1:16" ht="25.5">
      <c r="A482" t="s">
        <v>52</v>
      </c>
      <c s="34" t="s">
        <v>189</v>
      </c>
      <c s="34" t="s">
        <v>1512</v>
      </c>
      <c s="35" t="s">
        <v>371</v>
      </c>
      <c s="6" t="s">
        <v>1513</v>
      </c>
      <c s="36" t="s">
        <v>373</v>
      </c>
      <c s="37">
        <v>13.82</v>
      </c>
      <c s="36">
        <v>0</v>
      </c>
      <c s="36">
        <f>ROUND(G482*H482,6)</f>
      </c>
      <c r="L482" s="38">
        <v>0</v>
      </c>
      <c s="32">
        <f>ROUND(ROUND(L482,2)*ROUND(G482,3),2)</f>
      </c>
      <c s="36" t="s">
        <v>350</v>
      </c>
      <c>
        <f>(M482*21)/100</f>
      </c>
      <c t="s">
        <v>27</v>
      </c>
    </row>
    <row r="483" spans="1:5" ht="12.75">
      <c r="A483" s="35" t="s">
        <v>58</v>
      </c>
      <c r="E483" s="39" t="s">
        <v>374</v>
      </c>
    </row>
    <row r="484" spans="1:5" ht="12.75">
      <c r="A484" s="35" t="s">
        <v>59</v>
      </c>
      <c r="E484" s="40" t="s">
        <v>5</v>
      </c>
    </row>
    <row r="485" spans="1:5" ht="165.75">
      <c r="A485" t="s">
        <v>60</v>
      </c>
      <c r="E485" s="39" t="s">
        <v>375</v>
      </c>
    </row>
    <row r="486" spans="1:16" ht="25.5">
      <c r="A486" t="s">
        <v>52</v>
      </c>
      <c s="34" t="s">
        <v>193</v>
      </c>
      <c s="34" t="s">
        <v>1826</v>
      </c>
      <c s="35" t="s">
        <v>371</v>
      </c>
      <c s="6" t="s">
        <v>1827</v>
      </c>
      <c s="36" t="s">
        <v>373</v>
      </c>
      <c s="37">
        <v>1.1</v>
      </c>
      <c s="36">
        <v>0</v>
      </c>
      <c s="36">
        <f>ROUND(G486*H486,6)</f>
      </c>
      <c r="L486" s="38">
        <v>0</v>
      </c>
      <c s="32">
        <f>ROUND(ROUND(L486,2)*ROUND(G486,3),2)</f>
      </c>
      <c s="36" t="s">
        <v>350</v>
      </c>
      <c>
        <f>(M486*21)/100</f>
      </c>
      <c t="s">
        <v>27</v>
      </c>
    </row>
    <row r="487" spans="1:5" ht="12.75">
      <c r="A487" s="35" t="s">
        <v>58</v>
      </c>
      <c r="E487" s="39" t="s">
        <v>374</v>
      </c>
    </row>
    <row r="488" spans="1:5" ht="12.75">
      <c r="A488" s="35" t="s">
        <v>59</v>
      </c>
      <c r="E488" s="40" t="s">
        <v>5</v>
      </c>
    </row>
    <row r="489" spans="1:5" ht="165.75">
      <c r="A489" t="s">
        <v>60</v>
      </c>
      <c r="E489" s="39" t="s">
        <v>375</v>
      </c>
    </row>
    <row r="490" spans="1:13" ht="12.75">
      <c r="A490" t="s">
        <v>46</v>
      </c>
      <c r="C490" s="31" t="s">
        <v>2207</v>
      </c>
      <c r="E490" s="33" t="s">
        <v>2208</v>
      </c>
      <c r="J490" s="32">
        <f>0+J491+J520+J525+J546+J551+J584+J593</f>
      </c>
      <c s="32">
        <f>0+K491+K520+K525+K546+K551+K584+K593</f>
      </c>
      <c s="32">
        <f>0+L491+L520+L525+L546+L551+L584+L593</f>
      </c>
      <c s="32">
        <f>0+M491+M520+M525+M546+M551+M584+M593</f>
      </c>
    </row>
    <row r="491" spans="1:13" ht="12.75">
      <c r="A491" t="s">
        <v>49</v>
      </c>
      <c r="C491" s="31" t="s">
        <v>53</v>
      </c>
      <c r="E491" s="33" t="s">
        <v>406</v>
      </c>
      <c r="J491" s="32">
        <f>0</f>
      </c>
      <c s="32">
        <f>0</f>
      </c>
      <c s="32">
        <f>0+L492+L496+L500+L504+L508+L512+L516</f>
      </c>
      <c s="32">
        <f>0+M492+M496+M500+M504+M508+M512+M516</f>
      </c>
    </row>
    <row r="492" spans="1:16" ht="25.5">
      <c r="A492" t="s">
        <v>52</v>
      </c>
      <c s="34" t="s">
        <v>53</v>
      </c>
      <c s="34" t="s">
        <v>1612</v>
      </c>
      <c s="35" t="s">
        <v>5</v>
      </c>
      <c s="6" t="s">
        <v>1613</v>
      </c>
      <c s="36" t="s">
        <v>56</v>
      </c>
      <c s="37">
        <v>0.23</v>
      </c>
      <c s="36">
        <v>0</v>
      </c>
      <c s="36">
        <f>ROUND(G492*H492,6)</f>
      </c>
      <c r="L492" s="38">
        <v>0</v>
      </c>
      <c s="32">
        <f>ROUND(ROUND(L492,2)*ROUND(G492,3),2)</f>
      </c>
      <c s="36" t="s">
        <v>57</v>
      </c>
      <c>
        <f>(M492*21)/100</f>
      </c>
      <c t="s">
        <v>27</v>
      </c>
    </row>
    <row r="493" spans="1:5" ht="12.75">
      <c r="A493" s="35" t="s">
        <v>58</v>
      </c>
      <c r="E493" s="39" t="s">
        <v>5</v>
      </c>
    </row>
    <row r="494" spans="1:5" ht="12.75">
      <c r="A494" s="35" t="s">
        <v>59</v>
      </c>
      <c r="E494" s="40" t="s">
        <v>5</v>
      </c>
    </row>
    <row r="495" spans="1:5" ht="63.75">
      <c r="A495" t="s">
        <v>60</v>
      </c>
      <c r="E495" s="39" t="s">
        <v>1615</v>
      </c>
    </row>
    <row r="496" spans="1:16" ht="25.5">
      <c r="A496" t="s">
        <v>52</v>
      </c>
      <c s="34" t="s">
        <v>27</v>
      </c>
      <c s="34" t="s">
        <v>1616</v>
      </c>
      <c s="35" t="s">
        <v>5</v>
      </c>
      <c s="6" t="s">
        <v>1617</v>
      </c>
      <c s="36" t="s">
        <v>56</v>
      </c>
      <c s="37">
        <v>0.35</v>
      </c>
      <c s="36">
        <v>0</v>
      </c>
      <c s="36">
        <f>ROUND(G496*H496,6)</f>
      </c>
      <c r="L496" s="38">
        <v>0</v>
      </c>
      <c s="32">
        <f>ROUND(ROUND(L496,2)*ROUND(G496,3),2)</f>
      </c>
      <c s="36" t="s">
        <v>57</v>
      </c>
      <c>
        <f>(M496*21)/100</f>
      </c>
      <c t="s">
        <v>27</v>
      </c>
    </row>
    <row r="497" spans="1:5" ht="12.75">
      <c r="A497" s="35" t="s">
        <v>58</v>
      </c>
      <c r="E497" s="39" t="s">
        <v>5</v>
      </c>
    </row>
    <row r="498" spans="1:5" ht="12.75">
      <c r="A498" s="35" t="s">
        <v>59</v>
      </c>
      <c r="E498" s="40" t="s">
        <v>5</v>
      </c>
    </row>
    <row r="499" spans="1:5" ht="63.75">
      <c r="A499" t="s">
        <v>60</v>
      </c>
      <c r="E499" s="39" t="s">
        <v>1615</v>
      </c>
    </row>
    <row r="500" spans="1:16" ht="12.75">
      <c r="A500" t="s">
        <v>52</v>
      </c>
      <c s="34" t="s">
        <v>26</v>
      </c>
      <c s="34" t="s">
        <v>1548</v>
      </c>
      <c s="35" t="s">
        <v>5</v>
      </c>
      <c s="6" t="s">
        <v>1549</v>
      </c>
      <c s="36" t="s">
        <v>56</v>
      </c>
      <c s="37">
        <v>3.71</v>
      </c>
      <c s="36">
        <v>0</v>
      </c>
      <c s="36">
        <f>ROUND(G500*H500,6)</f>
      </c>
      <c r="L500" s="38">
        <v>0</v>
      </c>
      <c s="32">
        <f>ROUND(ROUND(L500,2)*ROUND(G500,3),2)</f>
      </c>
      <c s="36" t="s">
        <v>57</v>
      </c>
      <c>
        <f>(M500*21)/100</f>
      </c>
      <c t="s">
        <v>27</v>
      </c>
    </row>
    <row r="501" spans="1:5" ht="12.75">
      <c r="A501" s="35" t="s">
        <v>58</v>
      </c>
      <c r="E501" s="39" t="s">
        <v>5</v>
      </c>
    </row>
    <row r="502" spans="1:5" ht="12.75">
      <c r="A502" s="35" t="s">
        <v>59</v>
      </c>
      <c r="E502" s="40" t="s">
        <v>5</v>
      </c>
    </row>
    <row r="503" spans="1:5" ht="344.25">
      <c r="A503" t="s">
        <v>60</v>
      </c>
      <c r="E503" s="39" t="s">
        <v>2083</v>
      </c>
    </row>
    <row r="504" spans="1:16" ht="12.75">
      <c r="A504" t="s">
        <v>52</v>
      </c>
      <c s="34" t="s">
        <v>70</v>
      </c>
      <c s="34" t="s">
        <v>1637</v>
      </c>
      <c s="35" t="s">
        <v>5</v>
      </c>
      <c s="6" t="s">
        <v>1638</v>
      </c>
      <c s="36" t="s">
        <v>56</v>
      </c>
      <c s="37">
        <v>3.71</v>
      </c>
      <c s="36">
        <v>0</v>
      </c>
      <c s="36">
        <f>ROUND(G504*H504,6)</f>
      </c>
      <c r="L504" s="38">
        <v>0</v>
      </c>
      <c s="32">
        <f>ROUND(ROUND(L504,2)*ROUND(G504,3),2)</f>
      </c>
      <c s="36" t="s">
        <v>57</v>
      </c>
      <c>
        <f>(M504*21)/100</f>
      </c>
      <c t="s">
        <v>27</v>
      </c>
    </row>
    <row r="505" spans="1:5" ht="12.75">
      <c r="A505" s="35" t="s">
        <v>58</v>
      </c>
      <c r="E505" s="39" t="s">
        <v>5</v>
      </c>
    </row>
    <row r="506" spans="1:5" ht="12.75">
      <c r="A506" s="35" t="s">
        <v>59</v>
      </c>
      <c r="E506" s="40" t="s">
        <v>5</v>
      </c>
    </row>
    <row r="507" spans="1:5" ht="191.25">
      <c r="A507" t="s">
        <v>60</v>
      </c>
      <c r="E507" s="39" t="s">
        <v>2084</v>
      </c>
    </row>
    <row r="508" spans="1:16" ht="12.75">
      <c r="A508" t="s">
        <v>52</v>
      </c>
      <c s="34" t="s">
        <v>110</v>
      </c>
      <c s="34" t="s">
        <v>2086</v>
      </c>
      <c s="35" t="s">
        <v>5</v>
      </c>
      <c s="6" t="s">
        <v>2087</v>
      </c>
      <c s="36" t="s">
        <v>56</v>
      </c>
      <c s="37">
        <v>2.67</v>
      </c>
      <c s="36">
        <v>0</v>
      </c>
      <c s="36">
        <f>ROUND(G508*H508,6)</f>
      </c>
      <c r="L508" s="38">
        <v>0</v>
      </c>
      <c s="32">
        <f>ROUND(ROUND(L508,2)*ROUND(G508,3),2)</f>
      </c>
      <c s="36" t="s">
        <v>57</v>
      </c>
      <c>
        <f>(M508*21)/100</f>
      </c>
      <c t="s">
        <v>27</v>
      </c>
    </row>
    <row r="509" spans="1:5" ht="12.75">
      <c r="A509" s="35" t="s">
        <v>58</v>
      </c>
      <c r="E509" s="39" t="s">
        <v>5</v>
      </c>
    </row>
    <row r="510" spans="1:5" ht="12.75">
      <c r="A510" s="35" t="s">
        <v>59</v>
      </c>
      <c r="E510" s="40" t="s">
        <v>5</v>
      </c>
    </row>
    <row r="511" spans="1:5" ht="242.25">
      <c r="A511" t="s">
        <v>60</v>
      </c>
      <c r="E511" s="39" t="s">
        <v>2088</v>
      </c>
    </row>
    <row r="512" spans="1:16" ht="12.75">
      <c r="A512" t="s">
        <v>52</v>
      </c>
      <c s="34" t="s">
        <v>115</v>
      </c>
      <c s="34" t="s">
        <v>1554</v>
      </c>
      <c s="35" t="s">
        <v>5</v>
      </c>
      <c s="6" t="s">
        <v>1555</v>
      </c>
      <c s="36" t="s">
        <v>56</v>
      </c>
      <c s="37">
        <v>0.81</v>
      </c>
      <c s="36">
        <v>0</v>
      </c>
      <c s="36">
        <f>ROUND(G512*H512,6)</f>
      </c>
      <c r="L512" s="38">
        <v>0</v>
      </c>
      <c s="32">
        <f>ROUND(ROUND(L512,2)*ROUND(G512,3),2)</f>
      </c>
      <c s="36" t="s">
        <v>57</v>
      </c>
      <c>
        <f>(M512*21)/100</f>
      </c>
      <c t="s">
        <v>27</v>
      </c>
    </row>
    <row r="513" spans="1:5" ht="12.75">
      <c r="A513" s="35" t="s">
        <v>58</v>
      </c>
      <c r="E513" s="39" t="s">
        <v>5</v>
      </c>
    </row>
    <row r="514" spans="1:5" ht="12.75">
      <c r="A514" s="35" t="s">
        <v>59</v>
      </c>
      <c r="E514" s="40" t="s">
        <v>5</v>
      </c>
    </row>
    <row r="515" spans="1:5" ht="306">
      <c r="A515" t="s">
        <v>60</v>
      </c>
      <c r="E515" s="39" t="s">
        <v>2089</v>
      </c>
    </row>
    <row r="516" spans="1:16" ht="12.75">
      <c r="A516" t="s">
        <v>52</v>
      </c>
      <c s="34" t="s">
        <v>75</v>
      </c>
      <c s="34" t="s">
        <v>1557</v>
      </c>
      <c s="35" t="s">
        <v>5</v>
      </c>
      <c s="6" t="s">
        <v>1558</v>
      </c>
      <c s="36" t="s">
        <v>73</v>
      </c>
      <c s="37">
        <v>2.32</v>
      </c>
      <c s="36">
        <v>0</v>
      </c>
      <c s="36">
        <f>ROUND(G516*H516,6)</f>
      </c>
      <c r="L516" s="38">
        <v>0</v>
      </c>
      <c s="32">
        <f>ROUND(ROUND(L516,2)*ROUND(G516,3),2)</f>
      </c>
      <c s="36" t="s">
        <v>57</v>
      </c>
      <c>
        <f>(M516*21)/100</f>
      </c>
      <c t="s">
        <v>27</v>
      </c>
    </row>
    <row r="517" spans="1:5" ht="12.75">
      <c r="A517" s="35" t="s">
        <v>58</v>
      </c>
      <c r="E517" s="39" t="s">
        <v>5</v>
      </c>
    </row>
    <row r="518" spans="1:5" ht="12.75">
      <c r="A518" s="35" t="s">
        <v>59</v>
      </c>
      <c r="E518" s="40" t="s">
        <v>5</v>
      </c>
    </row>
    <row r="519" spans="1:5" ht="38.25">
      <c r="A519" t="s">
        <v>60</v>
      </c>
      <c r="E519" s="39" t="s">
        <v>2094</v>
      </c>
    </row>
    <row r="520" spans="1:13" ht="12.75">
      <c r="A520" t="s">
        <v>49</v>
      </c>
      <c r="C520" s="31" t="s">
        <v>70</v>
      </c>
      <c r="E520" s="33" t="s">
        <v>1569</v>
      </c>
      <c r="J520" s="32">
        <f>0</f>
      </c>
      <c s="32">
        <f>0</f>
      </c>
      <c s="32">
        <f>0+L521</f>
      </c>
      <c s="32">
        <f>0+M521</f>
      </c>
    </row>
    <row r="521" spans="1:16" ht="12.75">
      <c r="A521" t="s">
        <v>52</v>
      </c>
      <c s="34" t="s">
        <v>122</v>
      </c>
      <c s="34" t="s">
        <v>1977</v>
      </c>
      <c s="35" t="s">
        <v>5</v>
      </c>
      <c s="6" t="s">
        <v>1978</v>
      </c>
      <c s="36" t="s">
        <v>56</v>
      </c>
      <c s="37">
        <v>0.23</v>
      </c>
      <c s="36">
        <v>0</v>
      </c>
      <c s="36">
        <f>ROUND(G521*H521,6)</f>
      </c>
      <c r="L521" s="38">
        <v>0</v>
      </c>
      <c s="32">
        <f>ROUND(ROUND(L521,2)*ROUND(G521,3),2)</f>
      </c>
      <c s="36" t="s">
        <v>57</v>
      </c>
      <c>
        <f>(M521*21)/100</f>
      </c>
      <c t="s">
        <v>27</v>
      </c>
    </row>
    <row r="522" spans="1:5" ht="12.75">
      <c r="A522" s="35" t="s">
        <v>58</v>
      </c>
      <c r="E522" s="39" t="s">
        <v>5</v>
      </c>
    </row>
    <row r="523" spans="1:5" ht="12.75">
      <c r="A523" s="35" t="s">
        <v>59</v>
      </c>
      <c r="E523" s="40" t="s">
        <v>5</v>
      </c>
    </row>
    <row r="524" spans="1:5" ht="38.25">
      <c r="A524" t="s">
        <v>60</v>
      </c>
      <c r="E524" s="39" t="s">
        <v>1577</v>
      </c>
    </row>
    <row r="525" spans="1:13" ht="12.75">
      <c r="A525" t="s">
        <v>49</v>
      </c>
      <c r="C525" s="31" t="s">
        <v>110</v>
      </c>
      <c r="E525" s="33" t="s">
        <v>1007</v>
      </c>
      <c r="J525" s="32">
        <f>0</f>
      </c>
      <c s="32">
        <f>0</f>
      </c>
      <c s="32">
        <f>0+L526+L530+L534+L538+L542</f>
      </c>
      <c s="32">
        <f>0+M526+M530+M534+M538+M542</f>
      </c>
    </row>
    <row r="526" spans="1:16" ht="12.75">
      <c r="A526" t="s">
        <v>52</v>
      </c>
      <c s="34" t="s">
        <v>126</v>
      </c>
      <c s="34" t="s">
        <v>2107</v>
      </c>
      <c s="35" t="s">
        <v>5</v>
      </c>
      <c s="6" t="s">
        <v>2108</v>
      </c>
      <c s="36" t="s">
        <v>73</v>
      </c>
      <c s="37">
        <v>2.32</v>
      </c>
      <c s="36">
        <v>0</v>
      </c>
      <c s="36">
        <f>ROUND(G526*H526,6)</f>
      </c>
      <c r="L526" s="38">
        <v>0</v>
      </c>
      <c s="32">
        <f>ROUND(ROUND(L526,2)*ROUND(G526,3),2)</f>
      </c>
      <c s="36" t="s">
        <v>57</v>
      </c>
      <c>
        <f>(M526*21)/100</f>
      </c>
      <c t="s">
        <v>27</v>
      </c>
    </row>
    <row r="527" spans="1:5" ht="12.75">
      <c r="A527" s="35" t="s">
        <v>58</v>
      </c>
      <c r="E527" s="39" t="s">
        <v>5</v>
      </c>
    </row>
    <row r="528" spans="1:5" ht="12.75">
      <c r="A528" s="35" t="s">
        <v>59</v>
      </c>
      <c r="E528" s="40" t="s">
        <v>5</v>
      </c>
    </row>
    <row r="529" spans="1:5" ht="51">
      <c r="A529" t="s">
        <v>60</v>
      </c>
      <c r="E529" s="39" t="s">
        <v>1726</v>
      </c>
    </row>
    <row r="530" spans="1:16" ht="12.75">
      <c r="A530" t="s">
        <v>52</v>
      </c>
      <c s="34" t="s">
        <v>130</v>
      </c>
      <c s="34" t="s">
        <v>2109</v>
      </c>
      <c s="35" t="s">
        <v>5</v>
      </c>
      <c s="6" t="s">
        <v>2110</v>
      </c>
      <c s="36" t="s">
        <v>73</v>
      </c>
      <c s="37">
        <v>1</v>
      </c>
      <c s="36">
        <v>0</v>
      </c>
      <c s="36">
        <f>ROUND(G530*H530,6)</f>
      </c>
      <c r="L530" s="38">
        <v>0</v>
      </c>
      <c s="32">
        <f>ROUND(ROUND(L530,2)*ROUND(G530,3),2)</f>
      </c>
      <c s="36" t="s">
        <v>57</v>
      </c>
      <c>
        <f>(M530*21)/100</f>
      </c>
      <c t="s">
        <v>27</v>
      </c>
    </row>
    <row r="531" spans="1:5" ht="12.75">
      <c r="A531" s="35" t="s">
        <v>58</v>
      </c>
      <c r="E531" s="39" t="s">
        <v>5</v>
      </c>
    </row>
    <row r="532" spans="1:5" ht="12.75">
      <c r="A532" s="35" t="s">
        <v>59</v>
      </c>
      <c r="E532" s="40" t="s">
        <v>5</v>
      </c>
    </row>
    <row r="533" spans="1:5" ht="51">
      <c r="A533" t="s">
        <v>60</v>
      </c>
      <c r="E533" s="39" t="s">
        <v>1726</v>
      </c>
    </row>
    <row r="534" spans="1:16" ht="12.75">
      <c r="A534" t="s">
        <v>52</v>
      </c>
      <c s="34" t="s">
        <v>134</v>
      </c>
      <c s="34" t="s">
        <v>2111</v>
      </c>
      <c s="35" t="s">
        <v>5</v>
      </c>
      <c s="6" t="s">
        <v>2112</v>
      </c>
      <c s="36" t="s">
        <v>73</v>
      </c>
      <c s="37">
        <v>2</v>
      </c>
      <c s="36">
        <v>0</v>
      </c>
      <c s="36">
        <f>ROUND(G534*H534,6)</f>
      </c>
      <c r="L534" s="38">
        <v>0</v>
      </c>
      <c s="32">
        <f>ROUND(ROUND(L534,2)*ROUND(G534,3),2)</f>
      </c>
      <c s="36" t="s">
        <v>57</v>
      </c>
      <c>
        <f>(M534*21)/100</f>
      </c>
      <c t="s">
        <v>27</v>
      </c>
    </row>
    <row r="535" spans="1:5" ht="12.75">
      <c r="A535" s="35" t="s">
        <v>58</v>
      </c>
      <c r="E535" s="39" t="s">
        <v>5</v>
      </c>
    </row>
    <row r="536" spans="1:5" ht="12.75">
      <c r="A536" s="35" t="s">
        <v>59</v>
      </c>
      <c r="E536" s="40" t="s">
        <v>5</v>
      </c>
    </row>
    <row r="537" spans="1:5" ht="51">
      <c r="A537" t="s">
        <v>60</v>
      </c>
      <c r="E537" s="39" t="s">
        <v>2113</v>
      </c>
    </row>
    <row r="538" spans="1:16" ht="12.75">
      <c r="A538" t="s">
        <v>52</v>
      </c>
      <c s="34" t="s">
        <v>138</v>
      </c>
      <c s="34" t="s">
        <v>2114</v>
      </c>
      <c s="35" t="s">
        <v>5</v>
      </c>
      <c s="6" t="s">
        <v>2115</v>
      </c>
      <c s="36" t="s">
        <v>73</v>
      </c>
      <c s="37">
        <v>1</v>
      </c>
      <c s="36">
        <v>0</v>
      </c>
      <c s="36">
        <f>ROUND(G538*H538,6)</f>
      </c>
      <c r="L538" s="38">
        <v>0</v>
      </c>
      <c s="32">
        <f>ROUND(ROUND(L538,2)*ROUND(G538,3),2)</f>
      </c>
      <c s="36" t="s">
        <v>57</v>
      </c>
      <c>
        <f>(M538*21)/100</f>
      </c>
      <c t="s">
        <v>27</v>
      </c>
    </row>
    <row r="539" spans="1:5" ht="12.75">
      <c r="A539" s="35" t="s">
        <v>58</v>
      </c>
      <c r="E539" s="39" t="s">
        <v>5</v>
      </c>
    </row>
    <row r="540" spans="1:5" ht="12.75">
      <c r="A540" s="35" t="s">
        <v>59</v>
      </c>
      <c r="E540" s="40" t="s">
        <v>5</v>
      </c>
    </row>
    <row r="541" spans="1:5" ht="140.25">
      <c r="A541" t="s">
        <v>60</v>
      </c>
      <c r="E541" s="39" t="s">
        <v>2116</v>
      </c>
    </row>
    <row r="542" spans="1:16" ht="12.75">
      <c r="A542" t="s">
        <v>52</v>
      </c>
      <c s="34" t="s">
        <v>143</v>
      </c>
      <c s="34" t="s">
        <v>2117</v>
      </c>
      <c s="35" t="s">
        <v>5</v>
      </c>
      <c s="6" t="s">
        <v>2118</v>
      </c>
      <c s="36" t="s">
        <v>73</v>
      </c>
      <c s="37">
        <v>1</v>
      </c>
      <c s="36">
        <v>0</v>
      </c>
      <c s="36">
        <f>ROUND(G542*H542,6)</f>
      </c>
      <c r="L542" s="38">
        <v>0</v>
      </c>
      <c s="32">
        <f>ROUND(ROUND(L542,2)*ROUND(G542,3),2)</f>
      </c>
      <c s="36" t="s">
        <v>57</v>
      </c>
      <c>
        <f>(M542*21)/100</f>
      </c>
      <c t="s">
        <v>27</v>
      </c>
    </row>
    <row r="543" spans="1:5" ht="12.75">
      <c r="A543" s="35" t="s">
        <v>58</v>
      </c>
      <c r="E543" s="39" t="s">
        <v>5</v>
      </c>
    </row>
    <row r="544" spans="1:5" ht="12.75">
      <c r="A544" s="35" t="s">
        <v>59</v>
      </c>
      <c r="E544" s="40" t="s">
        <v>5</v>
      </c>
    </row>
    <row r="545" spans="1:5" ht="140.25">
      <c r="A545" t="s">
        <v>60</v>
      </c>
      <c r="E545" s="39" t="s">
        <v>2116</v>
      </c>
    </row>
    <row r="546" spans="1:13" ht="12.75">
      <c r="A546" t="s">
        <v>49</v>
      </c>
      <c r="C546" s="31" t="s">
        <v>75</v>
      </c>
      <c r="E546" s="33" t="s">
        <v>76</v>
      </c>
      <c r="J546" s="32">
        <f>0</f>
      </c>
      <c s="32">
        <f>0</f>
      </c>
      <c s="32">
        <f>0+L547</f>
      </c>
      <c s="32">
        <f>0+M547</f>
      </c>
    </row>
    <row r="547" spans="1:16" ht="12.75">
      <c r="A547" t="s">
        <v>52</v>
      </c>
      <c s="34" t="s">
        <v>147</v>
      </c>
      <c s="34" t="s">
        <v>148</v>
      </c>
      <c s="35" t="s">
        <v>5</v>
      </c>
      <c s="6" t="s">
        <v>149</v>
      </c>
      <c s="36" t="s">
        <v>85</v>
      </c>
      <c s="37">
        <v>2</v>
      </c>
      <c s="36">
        <v>0</v>
      </c>
      <c s="36">
        <f>ROUND(G547*H547,6)</f>
      </c>
      <c r="L547" s="38">
        <v>0</v>
      </c>
      <c s="32">
        <f>ROUND(ROUND(L547,2)*ROUND(G547,3),2)</f>
      </c>
      <c s="36" t="s">
        <v>57</v>
      </c>
      <c>
        <f>(M547*21)/100</f>
      </c>
      <c t="s">
        <v>27</v>
      </c>
    </row>
    <row r="548" spans="1:5" ht="12.75">
      <c r="A548" s="35" t="s">
        <v>58</v>
      </c>
      <c r="E548" s="39" t="s">
        <v>5</v>
      </c>
    </row>
    <row r="549" spans="1:5" ht="12.75">
      <c r="A549" s="35" t="s">
        <v>59</v>
      </c>
      <c r="E549" s="40" t="s">
        <v>5</v>
      </c>
    </row>
    <row r="550" spans="1:5" ht="102">
      <c r="A550" t="s">
        <v>60</v>
      </c>
      <c r="E550" s="39" t="s">
        <v>2119</v>
      </c>
    </row>
    <row r="551" spans="1:13" ht="12.75">
      <c r="A551" t="s">
        <v>49</v>
      </c>
      <c r="C551" s="31" t="s">
        <v>122</v>
      </c>
      <c r="E551" s="33" t="s">
        <v>1588</v>
      </c>
      <c r="J551" s="32">
        <f>0</f>
      </c>
      <c s="32">
        <f>0</f>
      </c>
      <c s="32">
        <f>0+L552+L556+L560+L564+L568+L572+L576+L580</f>
      </c>
      <c s="32">
        <f>0+M552+M556+M560+M564+M568+M572+M576+M580</f>
      </c>
    </row>
    <row r="552" spans="1:16" ht="12.75">
      <c r="A552" t="s">
        <v>52</v>
      </c>
      <c s="34" t="s">
        <v>151</v>
      </c>
      <c s="34" t="s">
        <v>2184</v>
      </c>
      <c s="35" t="s">
        <v>5</v>
      </c>
      <c s="6" t="s">
        <v>2185</v>
      </c>
      <c s="36" t="s">
        <v>80</v>
      </c>
      <c s="37">
        <v>0.5</v>
      </c>
      <c s="36">
        <v>0</v>
      </c>
      <c s="36">
        <f>ROUND(G552*H552,6)</f>
      </c>
      <c r="L552" s="38">
        <v>0</v>
      </c>
      <c s="32">
        <f>ROUND(ROUND(L552,2)*ROUND(G552,3),2)</f>
      </c>
      <c s="36" t="s">
        <v>57</v>
      </c>
      <c>
        <f>(M552*21)/100</f>
      </c>
      <c t="s">
        <v>27</v>
      </c>
    </row>
    <row r="553" spans="1:5" ht="12.75">
      <c r="A553" s="35" t="s">
        <v>58</v>
      </c>
      <c r="E553" s="39" t="s">
        <v>5</v>
      </c>
    </row>
    <row r="554" spans="1:5" ht="12.75">
      <c r="A554" s="35" t="s">
        <v>59</v>
      </c>
      <c r="E554" s="40" t="s">
        <v>5</v>
      </c>
    </row>
    <row r="555" spans="1:5" ht="255">
      <c r="A555" t="s">
        <v>60</v>
      </c>
      <c r="E555" s="39" t="s">
        <v>1901</v>
      </c>
    </row>
    <row r="556" spans="1:16" ht="12.75">
      <c r="A556" t="s">
        <v>52</v>
      </c>
      <c s="34" t="s">
        <v>155</v>
      </c>
      <c s="34" t="s">
        <v>2209</v>
      </c>
      <c s="35" t="s">
        <v>5</v>
      </c>
      <c s="6" t="s">
        <v>2210</v>
      </c>
      <c s="36" t="s">
        <v>80</v>
      </c>
      <c s="37">
        <v>5</v>
      </c>
      <c s="36">
        <v>0</v>
      </c>
      <c s="36">
        <f>ROUND(G556*H556,6)</f>
      </c>
      <c r="L556" s="38">
        <v>0</v>
      </c>
      <c s="32">
        <f>ROUND(ROUND(L556,2)*ROUND(G556,3),2)</f>
      </c>
      <c s="36" t="s">
        <v>57</v>
      </c>
      <c>
        <f>(M556*21)/100</f>
      </c>
      <c t="s">
        <v>27</v>
      </c>
    </row>
    <row r="557" spans="1:5" ht="12.75">
      <c r="A557" s="35" t="s">
        <v>58</v>
      </c>
      <c r="E557" s="39" t="s">
        <v>5</v>
      </c>
    </row>
    <row r="558" spans="1:5" ht="12.75">
      <c r="A558" s="35" t="s">
        <v>59</v>
      </c>
      <c r="E558" s="40" t="s">
        <v>5</v>
      </c>
    </row>
    <row r="559" spans="1:5" ht="255">
      <c r="A559" t="s">
        <v>60</v>
      </c>
      <c r="E559" s="39" t="s">
        <v>2188</v>
      </c>
    </row>
    <row r="560" spans="1:16" ht="12.75">
      <c r="A560" t="s">
        <v>52</v>
      </c>
      <c s="34" t="s">
        <v>77</v>
      </c>
      <c s="34" t="s">
        <v>2211</v>
      </c>
      <c s="35" t="s">
        <v>5</v>
      </c>
      <c s="6" t="s">
        <v>2212</v>
      </c>
      <c s="36" t="s">
        <v>85</v>
      </c>
      <c s="37">
        <v>1</v>
      </c>
      <c s="36">
        <v>0</v>
      </c>
      <c s="36">
        <f>ROUND(G560*H560,6)</f>
      </c>
      <c r="L560" s="38">
        <v>0</v>
      </c>
      <c s="32">
        <f>ROUND(ROUND(L560,2)*ROUND(G560,3),2)</f>
      </c>
      <c s="36" t="s">
        <v>57</v>
      </c>
      <c>
        <f>(M560*21)/100</f>
      </c>
      <c t="s">
        <v>27</v>
      </c>
    </row>
    <row r="561" spans="1:5" ht="12.75">
      <c r="A561" s="35" t="s">
        <v>58</v>
      </c>
      <c r="E561" s="39" t="s">
        <v>5</v>
      </c>
    </row>
    <row r="562" spans="1:5" ht="12.75">
      <c r="A562" s="35" t="s">
        <v>59</v>
      </c>
      <c r="E562" s="40" t="s">
        <v>5</v>
      </c>
    </row>
    <row r="563" spans="1:5" ht="25.5">
      <c r="A563" t="s">
        <v>60</v>
      </c>
      <c r="E563" s="39" t="s">
        <v>2191</v>
      </c>
    </row>
    <row r="564" spans="1:16" ht="12.75">
      <c r="A564" t="s">
        <v>52</v>
      </c>
      <c s="34" t="s">
        <v>82</v>
      </c>
      <c s="34" t="s">
        <v>2192</v>
      </c>
      <c s="35" t="s">
        <v>5</v>
      </c>
      <c s="6" t="s">
        <v>2193</v>
      </c>
      <c s="36" t="s">
        <v>85</v>
      </c>
      <c s="37">
        <v>0</v>
      </c>
      <c s="36">
        <v>0</v>
      </c>
      <c s="36">
        <f>ROUND(G564*H564,6)</f>
      </c>
      <c r="L564" s="38">
        <v>0</v>
      </c>
      <c s="32">
        <f>ROUND(ROUND(L564,2)*ROUND(G564,3),2)</f>
      </c>
      <c s="36" t="s">
        <v>57</v>
      </c>
      <c>
        <f>(M564*21)/100</f>
      </c>
      <c t="s">
        <v>27</v>
      </c>
    </row>
    <row r="565" spans="1:5" ht="12.75">
      <c r="A565" s="35" t="s">
        <v>58</v>
      </c>
      <c r="E565" s="39" t="s">
        <v>5</v>
      </c>
    </row>
    <row r="566" spans="1:5" ht="12.75">
      <c r="A566" s="35" t="s">
        <v>59</v>
      </c>
      <c r="E566" s="40" t="s">
        <v>5</v>
      </c>
    </row>
    <row r="567" spans="1:5" ht="25.5">
      <c r="A567" t="s">
        <v>60</v>
      </c>
      <c r="E567" s="39" t="s">
        <v>2191</v>
      </c>
    </row>
    <row r="568" spans="1:16" ht="12.75">
      <c r="A568" t="s">
        <v>52</v>
      </c>
      <c s="34" t="s">
        <v>87</v>
      </c>
      <c s="34" t="s">
        <v>2194</v>
      </c>
      <c s="35" t="s">
        <v>5</v>
      </c>
      <c s="6" t="s">
        <v>2195</v>
      </c>
      <c s="36" t="s">
        <v>85</v>
      </c>
      <c s="37">
        <v>1</v>
      </c>
      <c s="36">
        <v>0</v>
      </c>
      <c s="36">
        <f>ROUND(G568*H568,6)</f>
      </c>
      <c r="L568" s="38">
        <v>0</v>
      </c>
      <c s="32">
        <f>ROUND(ROUND(L568,2)*ROUND(G568,3),2)</f>
      </c>
      <c s="36" t="s">
        <v>57</v>
      </c>
      <c>
        <f>(M568*21)/100</f>
      </c>
      <c t="s">
        <v>27</v>
      </c>
    </row>
    <row r="569" spans="1:5" ht="12.75">
      <c r="A569" s="35" t="s">
        <v>58</v>
      </c>
      <c r="E569" s="39" t="s">
        <v>5</v>
      </c>
    </row>
    <row r="570" spans="1:5" ht="12.75">
      <c r="A570" s="35" t="s">
        <v>59</v>
      </c>
      <c r="E570" s="40" t="s">
        <v>5</v>
      </c>
    </row>
    <row r="571" spans="1:5" ht="25.5">
      <c r="A571" t="s">
        <v>60</v>
      </c>
      <c r="E571" s="39" t="s">
        <v>2191</v>
      </c>
    </row>
    <row r="572" spans="1:16" ht="12.75">
      <c r="A572" t="s">
        <v>52</v>
      </c>
      <c s="34" t="s">
        <v>91</v>
      </c>
      <c s="34" t="s">
        <v>2196</v>
      </c>
      <c s="35" t="s">
        <v>5</v>
      </c>
      <c s="6" t="s">
        <v>2197</v>
      </c>
      <c s="36" t="s">
        <v>80</v>
      </c>
      <c s="37">
        <v>5</v>
      </c>
      <c s="36">
        <v>0</v>
      </c>
      <c s="36">
        <f>ROUND(G572*H572,6)</f>
      </c>
      <c r="L572" s="38">
        <v>0</v>
      </c>
      <c s="32">
        <f>ROUND(ROUND(L572,2)*ROUND(G572,3),2)</f>
      </c>
      <c s="36" t="s">
        <v>57</v>
      </c>
      <c>
        <f>(M572*21)/100</f>
      </c>
      <c t="s">
        <v>27</v>
      </c>
    </row>
    <row r="573" spans="1:5" ht="12.75">
      <c r="A573" s="35" t="s">
        <v>58</v>
      </c>
      <c r="E573" s="39" t="s">
        <v>5</v>
      </c>
    </row>
    <row r="574" spans="1:5" ht="12.75">
      <c r="A574" s="35" t="s">
        <v>59</v>
      </c>
      <c r="E574" s="40" t="s">
        <v>5</v>
      </c>
    </row>
    <row r="575" spans="1:5" ht="63.75">
      <c r="A575" t="s">
        <v>60</v>
      </c>
      <c r="E575" s="39" t="s">
        <v>2133</v>
      </c>
    </row>
    <row r="576" spans="1:16" ht="12.75">
      <c r="A576" t="s">
        <v>52</v>
      </c>
      <c s="34" t="s">
        <v>96</v>
      </c>
      <c s="34" t="s">
        <v>2198</v>
      </c>
      <c s="35" t="s">
        <v>5</v>
      </c>
      <c s="6" t="s">
        <v>2199</v>
      </c>
      <c s="36" t="s">
        <v>80</v>
      </c>
      <c s="37">
        <v>5</v>
      </c>
      <c s="36">
        <v>0</v>
      </c>
      <c s="36">
        <f>ROUND(G576*H576,6)</f>
      </c>
      <c r="L576" s="38">
        <v>0</v>
      </c>
      <c s="32">
        <f>ROUND(ROUND(L576,2)*ROUND(G576,3),2)</f>
      </c>
      <c s="36" t="s">
        <v>57</v>
      </c>
      <c>
        <f>(M576*21)/100</f>
      </c>
      <c t="s">
        <v>27</v>
      </c>
    </row>
    <row r="577" spans="1:5" ht="12.75">
      <c r="A577" s="35" t="s">
        <v>58</v>
      </c>
      <c r="E577" s="39" t="s">
        <v>5</v>
      </c>
    </row>
    <row r="578" spans="1:5" ht="12.75">
      <c r="A578" s="35" t="s">
        <v>59</v>
      </c>
      <c r="E578" s="40" t="s">
        <v>5</v>
      </c>
    </row>
    <row r="579" spans="1:5" ht="38.25">
      <c r="A579" t="s">
        <v>60</v>
      </c>
      <c r="E579" s="39" t="s">
        <v>2200</v>
      </c>
    </row>
    <row r="580" spans="1:16" ht="12.75">
      <c r="A580" t="s">
        <v>52</v>
      </c>
      <c s="34" t="s">
        <v>193</v>
      </c>
      <c s="34" t="s">
        <v>2213</v>
      </c>
      <c s="35" t="s">
        <v>5</v>
      </c>
      <c s="6" t="s">
        <v>2202</v>
      </c>
      <c s="36" t="s">
        <v>94</v>
      </c>
      <c s="37">
        <v>1</v>
      </c>
      <c s="36">
        <v>0</v>
      </c>
      <c s="36">
        <f>ROUND(G580*H580,6)</f>
      </c>
      <c r="L580" s="38">
        <v>0</v>
      </c>
      <c s="32">
        <f>ROUND(ROUND(L580,2)*ROUND(G580,3),2)</f>
      </c>
      <c s="36" t="s">
        <v>57</v>
      </c>
      <c>
        <f>(M580*21)/100</f>
      </c>
      <c t="s">
        <v>27</v>
      </c>
    </row>
    <row r="581" spans="1:5" ht="12.75">
      <c r="A581" s="35" t="s">
        <v>58</v>
      </c>
      <c r="E581" s="39" t="s">
        <v>2214</v>
      </c>
    </row>
    <row r="582" spans="1:5" ht="12.75">
      <c r="A582" s="35" t="s">
        <v>59</v>
      </c>
      <c r="E582" s="40" t="s">
        <v>5</v>
      </c>
    </row>
    <row r="583" spans="1:5" ht="114.75">
      <c r="A583" t="s">
        <v>60</v>
      </c>
      <c r="E583" s="39" t="s">
        <v>2204</v>
      </c>
    </row>
    <row r="584" spans="1:13" ht="12.75">
      <c r="A584" t="s">
        <v>49</v>
      </c>
      <c r="C584" s="31" t="s">
        <v>126</v>
      </c>
      <c r="E584" s="33" t="s">
        <v>1436</v>
      </c>
      <c r="J584" s="32">
        <f>0</f>
      </c>
      <c s="32">
        <f>0</f>
      </c>
      <c s="32">
        <f>0+L585+L589</f>
      </c>
      <c s="32">
        <f>0+M585+M589</f>
      </c>
    </row>
    <row r="585" spans="1:16" ht="12.75">
      <c r="A585" t="s">
        <v>52</v>
      </c>
      <c s="34" t="s">
        <v>181</v>
      </c>
      <c s="34" t="s">
        <v>2158</v>
      </c>
      <c s="35" t="s">
        <v>5</v>
      </c>
      <c s="6" t="s">
        <v>2159</v>
      </c>
      <c s="36" t="s">
        <v>80</v>
      </c>
      <c s="37">
        <v>6</v>
      </c>
      <c s="36">
        <v>0</v>
      </c>
      <c s="36">
        <f>ROUND(G585*H585,6)</f>
      </c>
      <c r="L585" s="38">
        <v>0</v>
      </c>
      <c s="32">
        <f>ROUND(ROUND(L585,2)*ROUND(G585,3),2)</f>
      </c>
      <c s="36" t="s">
        <v>57</v>
      </c>
      <c>
        <f>(M585*21)/100</f>
      </c>
      <c t="s">
        <v>27</v>
      </c>
    </row>
    <row r="586" spans="1:5" ht="12.75">
      <c r="A586" s="35" t="s">
        <v>58</v>
      </c>
      <c r="E586" s="39" t="s">
        <v>5</v>
      </c>
    </row>
    <row r="587" spans="1:5" ht="12.75">
      <c r="A587" s="35" t="s">
        <v>59</v>
      </c>
      <c r="E587" s="40" t="s">
        <v>5</v>
      </c>
    </row>
    <row r="588" spans="1:5" ht="25.5">
      <c r="A588" t="s">
        <v>60</v>
      </c>
      <c r="E588" s="39" t="s">
        <v>2160</v>
      </c>
    </row>
    <row r="589" spans="1:16" ht="12.75">
      <c r="A589" t="s">
        <v>52</v>
      </c>
      <c s="34" t="s">
        <v>196</v>
      </c>
      <c s="34" t="s">
        <v>2215</v>
      </c>
      <c s="35" t="s">
        <v>5</v>
      </c>
      <c s="6" t="s">
        <v>2216</v>
      </c>
      <c s="36" t="s">
        <v>85</v>
      </c>
      <c s="37">
        <v>1</v>
      </c>
      <c s="36">
        <v>0</v>
      </c>
      <c s="36">
        <f>ROUND(G589*H589,6)</f>
      </c>
      <c r="L589" s="38">
        <v>0</v>
      </c>
      <c s="32">
        <f>ROUND(ROUND(L589,2)*ROUND(G589,3),2)</f>
      </c>
      <c s="36" t="s">
        <v>57</v>
      </c>
      <c>
        <f>(M589*21)/100</f>
      </c>
      <c t="s">
        <v>27</v>
      </c>
    </row>
    <row r="590" spans="1:5" ht="12.75">
      <c r="A590" s="35" t="s">
        <v>58</v>
      </c>
      <c r="E590" s="39" t="s">
        <v>5</v>
      </c>
    </row>
    <row r="591" spans="1:5" ht="12.75">
      <c r="A591" s="35" t="s">
        <v>59</v>
      </c>
      <c r="E591" s="40" t="s">
        <v>5</v>
      </c>
    </row>
    <row r="592" spans="1:5" ht="12.75">
      <c r="A592" t="s">
        <v>60</v>
      </c>
      <c r="E592" s="39" t="s">
        <v>5</v>
      </c>
    </row>
    <row r="593" spans="1:13" ht="12.75">
      <c r="A593" t="s">
        <v>49</v>
      </c>
      <c r="C593" s="31" t="s">
        <v>367</v>
      </c>
      <c r="E593" s="33" t="s">
        <v>584</v>
      </c>
      <c r="J593" s="32">
        <f>0</f>
      </c>
      <c s="32">
        <f>0</f>
      </c>
      <c s="32">
        <f>0+L594+L598</f>
      </c>
      <c s="32">
        <f>0+M594+M598</f>
      </c>
    </row>
    <row r="594" spans="1:16" ht="25.5">
      <c r="A594" t="s">
        <v>52</v>
      </c>
      <c s="34" t="s">
        <v>186</v>
      </c>
      <c s="34" t="s">
        <v>1512</v>
      </c>
      <c s="35" t="s">
        <v>371</v>
      </c>
      <c s="6" t="s">
        <v>1513</v>
      </c>
      <c s="36" t="s">
        <v>373</v>
      </c>
      <c s="37">
        <v>6.68</v>
      </c>
      <c s="36">
        <v>0</v>
      </c>
      <c s="36">
        <f>ROUND(G594*H594,6)</f>
      </c>
      <c r="L594" s="38">
        <v>0</v>
      </c>
      <c s="32">
        <f>ROUND(ROUND(L594,2)*ROUND(G594,3),2)</f>
      </c>
      <c s="36" t="s">
        <v>350</v>
      </c>
      <c>
        <f>(M594*21)/100</f>
      </c>
      <c t="s">
        <v>27</v>
      </c>
    </row>
    <row r="595" spans="1:5" ht="12.75">
      <c r="A595" s="35" t="s">
        <v>58</v>
      </c>
      <c r="E595" s="39" t="s">
        <v>374</v>
      </c>
    </row>
    <row r="596" spans="1:5" ht="12.75">
      <c r="A596" s="35" t="s">
        <v>59</v>
      </c>
      <c r="E596" s="40" t="s">
        <v>5</v>
      </c>
    </row>
    <row r="597" spans="1:5" ht="165.75">
      <c r="A597" t="s">
        <v>60</v>
      </c>
      <c r="E597" s="39" t="s">
        <v>375</v>
      </c>
    </row>
    <row r="598" spans="1:16" ht="25.5">
      <c r="A598" t="s">
        <v>52</v>
      </c>
      <c s="34" t="s">
        <v>189</v>
      </c>
      <c s="34" t="s">
        <v>1826</v>
      </c>
      <c s="35" t="s">
        <v>371</v>
      </c>
      <c s="6" t="s">
        <v>1827</v>
      </c>
      <c s="36" t="s">
        <v>373</v>
      </c>
      <c s="37">
        <v>0.53</v>
      </c>
      <c s="36">
        <v>0</v>
      </c>
      <c s="36">
        <f>ROUND(G598*H598,6)</f>
      </c>
      <c r="L598" s="38">
        <v>0</v>
      </c>
      <c s="32">
        <f>ROUND(ROUND(L598,2)*ROUND(G598,3),2)</f>
      </c>
      <c s="36" t="s">
        <v>350</v>
      </c>
      <c>
        <f>(M598*21)/100</f>
      </c>
      <c t="s">
        <v>27</v>
      </c>
    </row>
    <row r="599" spans="1:5" ht="12.75">
      <c r="A599" s="35" t="s">
        <v>58</v>
      </c>
      <c r="E599" s="39" t="s">
        <v>374</v>
      </c>
    </row>
    <row r="600" spans="1:5" ht="12.75">
      <c r="A600" s="35" t="s">
        <v>59</v>
      </c>
      <c r="E600" s="40" t="s">
        <v>5</v>
      </c>
    </row>
    <row r="601" spans="1:5" ht="165.75">
      <c r="A601" t="s">
        <v>60</v>
      </c>
      <c r="E601" s="39" t="s">
        <v>375</v>
      </c>
    </row>
    <row r="602" spans="1:13" ht="12.75">
      <c r="A602" t="s">
        <v>46</v>
      </c>
      <c r="C602" s="31" t="s">
        <v>2217</v>
      </c>
      <c r="E602" s="33" t="s">
        <v>2218</v>
      </c>
      <c r="J602" s="32">
        <f>0+J603+J608+J617</f>
      </c>
      <c s="32">
        <f>0+K603+K608+K617</f>
      </c>
      <c s="32">
        <f>0+L603+L608+L617</f>
      </c>
      <c s="32">
        <f>0+M603+M608+M617</f>
      </c>
    </row>
    <row r="603" spans="1:13" ht="12.75">
      <c r="A603" t="s">
        <v>49</v>
      </c>
      <c r="C603" s="31" t="s">
        <v>594</v>
      </c>
      <c r="E603" s="33" t="s">
        <v>595</v>
      </c>
      <c r="J603" s="32">
        <f>0</f>
      </c>
      <c s="32">
        <f>0</f>
      </c>
      <c s="32">
        <f>0+L604</f>
      </c>
      <c s="32">
        <f>0+M604</f>
      </c>
    </row>
    <row r="604" spans="1:16" ht="12.75">
      <c r="A604" t="s">
        <v>52</v>
      </c>
      <c s="34" t="s">
        <v>110</v>
      </c>
      <c s="34" t="s">
        <v>2073</v>
      </c>
      <c s="35" t="s">
        <v>5</v>
      </c>
      <c s="6" t="s">
        <v>2074</v>
      </c>
      <c s="36" t="s">
        <v>94</v>
      </c>
      <c s="37">
        <v>1</v>
      </c>
      <c s="36">
        <v>0</v>
      </c>
      <c s="36">
        <f>ROUND(G604*H604,6)</f>
      </c>
      <c r="L604" s="38">
        <v>0</v>
      </c>
      <c s="32">
        <f>ROUND(ROUND(L604,2)*ROUND(G604,3),2)</f>
      </c>
      <c s="36" t="s">
        <v>350</v>
      </c>
      <c>
        <f>(M604*21)/100</f>
      </c>
      <c t="s">
        <v>27</v>
      </c>
    </row>
    <row r="605" spans="1:5" ht="12.75">
      <c r="A605" s="35" t="s">
        <v>58</v>
      </c>
      <c r="E605" s="39" t="s">
        <v>5</v>
      </c>
    </row>
    <row r="606" spans="1:5" ht="12.75">
      <c r="A606" s="35" t="s">
        <v>59</v>
      </c>
      <c r="E606" s="40" t="s">
        <v>5</v>
      </c>
    </row>
    <row r="607" spans="1:5" ht="12.75">
      <c r="A607" t="s">
        <v>60</v>
      </c>
      <c r="E607" s="39" t="s">
        <v>1837</v>
      </c>
    </row>
    <row r="608" spans="1:13" ht="12.75">
      <c r="A608" t="s">
        <v>49</v>
      </c>
      <c r="C608" s="31" t="s">
        <v>122</v>
      </c>
      <c r="E608" s="33" t="s">
        <v>1588</v>
      </c>
      <c r="J608" s="32">
        <f>0</f>
      </c>
      <c s="32">
        <f>0</f>
      </c>
      <c s="32">
        <f>0+L609+L613</f>
      </c>
      <c s="32">
        <f>0+M609+M613</f>
      </c>
    </row>
    <row r="609" spans="1:16" ht="12.75">
      <c r="A609" t="s">
        <v>52</v>
      </c>
      <c s="34" t="s">
        <v>115</v>
      </c>
      <c s="34" t="s">
        <v>2219</v>
      </c>
      <c s="35" t="s">
        <v>5</v>
      </c>
      <c s="6" t="s">
        <v>2220</v>
      </c>
      <c s="36" t="s">
        <v>85</v>
      </c>
      <c s="37">
        <v>1</v>
      </c>
      <c s="36">
        <v>0</v>
      </c>
      <c s="36">
        <f>ROUND(G609*H609,6)</f>
      </c>
      <c r="L609" s="38">
        <v>0</v>
      </c>
      <c s="32">
        <f>ROUND(ROUND(L609,2)*ROUND(G609,3),2)</f>
      </c>
      <c s="36" t="s">
        <v>2221</v>
      </c>
      <c>
        <f>(M609*21)/100</f>
      </c>
      <c t="s">
        <v>27</v>
      </c>
    </row>
    <row r="610" spans="1:5" ht="12.75">
      <c r="A610" s="35" t="s">
        <v>58</v>
      </c>
      <c r="E610" s="39" t="s">
        <v>5</v>
      </c>
    </row>
    <row r="611" spans="1:5" ht="12.75">
      <c r="A611" s="35" t="s">
        <v>59</v>
      </c>
      <c r="E611" s="40" t="s">
        <v>5</v>
      </c>
    </row>
    <row r="612" spans="1:5" ht="51">
      <c r="A612" t="s">
        <v>60</v>
      </c>
      <c r="E612" s="39" t="s">
        <v>2222</v>
      </c>
    </row>
    <row r="613" spans="1:16" ht="25.5">
      <c r="A613" t="s">
        <v>52</v>
      </c>
      <c s="34" t="s">
        <v>75</v>
      </c>
      <c s="34" t="s">
        <v>2223</v>
      </c>
      <c s="35" t="s">
        <v>5</v>
      </c>
      <c s="6" t="s">
        <v>2224</v>
      </c>
      <c s="36" t="s">
        <v>85</v>
      </c>
      <c s="37">
        <v>1</v>
      </c>
      <c s="36">
        <v>0</v>
      </c>
      <c s="36">
        <f>ROUND(G613*H613,6)</f>
      </c>
      <c r="L613" s="38">
        <v>0</v>
      </c>
      <c s="32">
        <f>ROUND(ROUND(L613,2)*ROUND(G613,3),2)</f>
      </c>
      <c s="36" t="s">
        <v>2221</v>
      </c>
      <c>
        <f>(M613*21)/100</f>
      </c>
      <c t="s">
        <v>27</v>
      </c>
    </row>
    <row r="614" spans="1:5" ht="12.75">
      <c r="A614" s="35" t="s">
        <v>58</v>
      </c>
      <c r="E614" s="39" t="s">
        <v>2225</v>
      </c>
    </row>
    <row r="615" spans="1:5" ht="12.75">
      <c r="A615" s="35" t="s">
        <v>59</v>
      </c>
      <c r="E615" s="40" t="s">
        <v>5</v>
      </c>
    </row>
    <row r="616" spans="1:5" ht="38.25">
      <c r="A616" t="s">
        <v>60</v>
      </c>
      <c r="E616" s="39" t="s">
        <v>2226</v>
      </c>
    </row>
    <row r="617" spans="1:13" ht="12.75">
      <c r="A617" t="s">
        <v>49</v>
      </c>
      <c r="C617" s="31" t="s">
        <v>367</v>
      </c>
      <c r="E617" s="33" t="s">
        <v>584</v>
      </c>
      <c r="J617" s="32">
        <f>0</f>
      </c>
      <c s="32">
        <f>0</f>
      </c>
      <c s="32">
        <f>0+L618+L622+L626+L630</f>
      </c>
      <c s="32">
        <f>0+M618+M622+M626+M630</f>
      </c>
    </row>
    <row r="618" spans="1:16" ht="25.5">
      <c r="A618" t="s">
        <v>52</v>
      </c>
      <c s="34" t="s">
        <v>53</v>
      </c>
      <c s="34" t="s">
        <v>1512</v>
      </c>
      <c s="35" t="s">
        <v>371</v>
      </c>
      <c s="6" t="s">
        <v>1513</v>
      </c>
      <c s="36" t="s">
        <v>373</v>
      </c>
      <c s="37">
        <v>6</v>
      </c>
      <c s="36">
        <v>0</v>
      </c>
      <c s="36">
        <f>ROUND(G618*H618,6)</f>
      </c>
      <c r="L618" s="38">
        <v>0</v>
      </c>
      <c s="32">
        <f>ROUND(ROUND(L618,2)*ROUND(G618,3),2)</f>
      </c>
      <c s="36" t="s">
        <v>350</v>
      </c>
      <c>
        <f>(M618*21)/100</f>
      </c>
      <c t="s">
        <v>27</v>
      </c>
    </row>
    <row r="619" spans="1:5" ht="12.75">
      <c r="A619" s="35" t="s">
        <v>58</v>
      </c>
      <c r="E619" s="39" t="s">
        <v>374</v>
      </c>
    </row>
    <row r="620" spans="1:5" ht="12.75">
      <c r="A620" s="35" t="s">
        <v>59</v>
      </c>
      <c r="E620" s="40" t="s">
        <v>5</v>
      </c>
    </row>
    <row r="621" spans="1:5" ht="165.75">
      <c r="A621" t="s">
        <v>60</v>
      </c>
      <c r="E621" s="39" t="s">
        <v>375</v>
      </c>
    </row>
    <row r="622" spans="1:16" ht="25.5">
      <c r="A622" t="s">
        <v>52</v>
      </c>
      <c s="34" t="s">
        <v>27</v>
      </c>
      <c s="34" t="s">
        <v>1826</v>
      </c>
      <c s="35" t="s">
        <v>371</v>
      </c>
      <c s="6" t="s">
        <v>1827</v>
      </c>
      <c s="36" t="s">
        <v>373</v>
      </c>
      <c s="37">
        <v>0.4</v>
      </c>
      <c s="36">
        <v>0</v>
      </c>
      <c s="36">
        <f>ROUND(G622*H622,6)</f>
      </c>
      <c r="L622" s="38">
        <v>0</v>
      </c>
      <c s="32">
        <f>ROUND(ROUND(L622,2)*ROUND(G622,3),2)</f>
      </c>
      <c s="36" t="s">
        <v>350</v>
      </c>
      <c>
        <f>(M622*21)/100</f>
      </c>
      <c t="s">
        <v>27</v>
      </c>
    </row>
    <row r="623" spans="1:5" ht="12.75">
      <c r="A623" s="35" t="s">
        <v>58</v>
      </c>
      <c r="E623" s="39" t="s">
        <v>374</v>
      </c>
    </row>
    <row r="624" spans="1:5" ht="12.75">
      <c r="A624" s="35" t="s">
        <v>59</v>
      </c>
      <c r="E624" s="40" t="s">
        <v>5</v>
      </c>
    </row>
    <row r="625" spans="1:5" ht="165.75">
      <c r="A625" t="s">
        <v>60</v>
      </c>
      <c r="E625" s="39" t="s">
        <v>375</v>
      </c>
    </row>
    <row r="626" spans="1:16" ht="25.5">
      <c r="A626" t="s">
        <v>52</v>
      </c>
      <c s="34" t="s">
        <v>26</v>
      </c>
      <c s="34" t="s">
        <v>377</v>
      </c>
      <c s="35" t="s">
        <v>371</v>
      </c>
      <c s="6" t="s">
        <v>378</v>
      </c>
      <c s="36" t="s">
        <v>373</v>
      </c>
      <c s="37">
        <v>0.2</v>
      </c>
      <c s="36">
        <v>0</v>
      </c>
      <c s="36">
        <f>ROUND(G626*H626,6)</f>
      </c>
      <c r="L626" s="38">
        <v>0</v>
      </c>
      <c s="32">
        <f>ROUND(ROUND(L626,2)*ROUND(G626,3),2)</f>
      </c>
      <c s="36" t="s">
        <v>350</v>
      </c>
      <c>
        <f>(M626*21)/100</f>
      </c>
      <c t="s">
        <v>27</v>
      </c>
    </row>
    <row r="627" spans="1:5" ht="12.75">
      <c r="A627" s="35" t="s">
        <v>58</v>
      </c>
      <c r="E627" s="39" t="s">
        <v>374</v>
      </c>
    </row>
    <row r="628" spans="1:5" ht="12.75">
      <c r="A628" s="35" t="s">
        <v>59</v>
      </c>
      <c r="E628" s="40" t="s">
        <v>5</v>
      </c>
    </row>
    <row r="629" spans="1:5" ht="165.75">
      <c r="A629" t="s">
        <v>60</v>
      </c>
      <c r="E629" s="39" t="s">
        <v>375</v>
      </c>
    </row>
    <row r="630" spans="1:16" ht="25.5">
      <c r="A630" t="s">
        <v>52</v>
      </c>
      <c s="34" t="s">
        <v>70</v>
      </c>
      <c s="34" t="s">
        <v>1534</v>
      </c>
      <c s="35" t="s">
        <v>371</v>
      </c>
      <c s="6" t="s">
        <v>1535</v>
      </c>
      <c s="36" t="s">
        <v>373</v>
      </c>
      <c s="37">
        <v>0.1</v>
      </c>
      <c s="36">
        <v>0</v>
      </c>
      <c s="36">
        <f>ROUND(G630*H630,6)</f>
      </c>
      <c r="L630" s="38">
        <v>0</v>
      </c>
      <c s="32">
        <f>ROUND(ROUND(L630,2)*ROUND(G630,3),2)</f>
      </c>
      <c s="36" t="s">
        <v>350</v>
      </c>
      <c>
        <f>(M630*21)/100</f>
      </c>
      <c t="s">
        <v>27</v>
      </c>
    </row>
    <row r="631" spans="1:5" ht="25.5">
      <c r="A631" s="35" t="s">
        <v>58</v>
      </c>
      <c r="E631" s="39" t="s">
        <v>385</v>
      </c>
    </row>
    <row r="632" spans="1:5" ht="12.75">
      <c r="A632" s="35" t="s">
        <v>59</v>
      </c>
      <c r="E632" s="40" t="s">
        <v>5</v>
      </c>
    </row>
    <row r="633" spans="1:5" ht="165.75">
      <c r="A633" t="s">
        <v>60</v>
      </c>
      <c r="E633"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